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Informes Tesoreria\"/>
    </mc:Choice>
  </mc:AlternateContent>
  <xr:revisionPtr revIDLastSave="0" documentId="8_{DE9C5FF8-C7B0-4790-B298-1D4EC3AECAFE}" xr6:coauthVersionLast="46" xr6:coauthVersionMax="46" xr10:uidLastSave="{00000000-0000-0000-0000-000000000000}"/>
  <bookViews>
    <workbookView xWindow="-120" yWindow="-120" windowWidth="24240" windowHeight="13140" xr2:uid="{C64CED40-D2F9-4046-9499-95AD405A2188}"/>
  </bookViews>
  <sheets>
    <sheet name="Plantilla de Person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/>
  <c r="Q10" i="1"/>
  <c r="Q19" i="1" s="1"/>
  <c r="Q20" i="1" s="1"/>
  <c r="J11" i="1"/>
  <c r="J19" i="1" s="1"/>
  <c r="J20" i="1" s="1"/>
  <c r="K11" i="1"/>
  <c r="Q11" i="1"/>
  <c r="J12" i="1"/>
  <c r="K12" i="1"/>
  <c r="K19" i="1" s="1"/>
  <c r="K20" i="1" s="1"/>
  <c r="Q12" i="1"/>
  <c r="J13" i="1"/>
  <c r="K13" i="1"/>
  <c r="Q13" i="1"/>
  <c r="J14" i="1"/>
  <c r="K14" i="1"/>
  <c r="Q14" i="1"/>
  <c r="J15" i="1"/>
  <c r="K15" i="1"/>
  <c r="Q15" i="1"/>
  <c r="J16" i="1"/>
  <c r="K16" i="1"/>
  <c r="Q16" i="1"/>
  <c r="J17" i="1"/>
  <c r="K17" i="1"/>
  <c r="Q17" i="1"/>
  <c r="I19" i="1"/>
  <c r="L19" i="1"/>
  <c r="M19" i="1"/>
  <c r="N19" i="1"/>
  <c r="O19" i="1"/>
  <c r="P19" i="1"/>
  <c r="I20" i="1"/>
  <c r="L20" i="1"/>
  <c r="N20" i="1"/>
  <c r="O20" i="1"/>
  <c r="P20" i="1"/>
  <c r="J32" i="1"/>
  <c r="K32" i="1"/>
  <c r="Q32" i="1"/>
  <c r="J33" i="1"/>
  <c r="K33" i="1"/>
  <c r="K38" i="1" s="1"/>
  <c r="K39" i="1" s="1"/>
  <c r="Q33" i="1"/>
  <c r="Q38" i="1" s="1"/>
  <c r="Q39" i="1" s="1"/>
  <c r="J34" i="1"/>
  <c r="K34" i="1"/>
  <c r="Q34" i="1"/>
  <c r="J35" i="1"/>
  <c r="K35" i="1"/>
  <c r="Q35" i="1"/>
  <c r="J36" i="1"/>
  <c r="K36" i="1"/>
  <c r="Q36" i="1"/>
  <c r="I38" i="1"/>
  <c r="J38" i="1"/>
  <c r="L38" i="1"/>
  <c r="N38" i="1"/>
  <c r="O38" i="1"/>
  <c r="P38" i="1"/>
  <c r="I39" i="1"/>
  <c r="J39" i="1"/>
  <c r="L39" i="1"/>
  <c r="N39" i="1"/>
  <c r="O39" i="1"/>
  <c r="P39" i="1"/>
  <c r="J51" i="1"/>
  <c r="K51" i="1"/>
  <c r="K63" i="1" s="1"/>
  <c r="K64" i="1" s="1"/>
  <c r="Q51" i="1"/>
  <c r="J52" i="1"/>
  <c r="J63" i="1" s="1"/>
  <c r="J64" i="1" s="1"/>
  <c r="K52" i="1"/>
  <c r="Q52" i="1"/>
  <c r="Q63" i="1" s="1"/>
  <c r="Q64" i="1" s="1"/>
  <c r="J53" i="1"/>
  <c r="K53" i="1"/>
  <c r="Q53" i="1"/>
  <c r="J54" i="1"/>
  <c r="K54" i="1"/>
  <c r="Q54" i="1"/>
  <c r="J55" i="1"/>
  <c r="K55" i="1"/>
  <c r="Q55" i="1"/>
  <c r="J56" i="1"/>
  <c r="K56" i="1"/>
  <c r="Q56" i="1"/>
  <c r="J57" i="1"/>
  <c r="K57" i="1"/>
  <c r="Q57" i="1"/>
  <c r="J58" i="1"/>
  <c r="K58" i="1"/>
  <c r="Q58" i="1"/>
  <c r="J59" i="1"/>
  <c r="K59" i="1"/>
  <c r="Q59" i="1"/>
  <c r="J60" i="1"/>
  <c r="K60" i="1"/>
  <c r="Q60" i="1"/>
  <c r="I63" i="1"/>
  <c r="L63" i="1"/>
  <c r="L64" i="1" s="1"/>
  <c r="M63" i="1"/>
  <c r="N63" i="1"/>
  <c r="O63" i="1"/>
  <c r="P63" i="1"/>
  <c r="I64" i="1"/>
  <c r="N64" i="1"/>
  <c r="O64" i="1"/>
  <c r="P64" i="1"/>
  <c r="J76" i="1"/>
  <c r="J82" i="1" s="1"/>
  <c r="J83" i="1" s="1"/>
  <c r="K76" i="1"/>
  <c r="Q76" i="1"/>
  <c r="Q82" i="1" s="1"/>
  <c r="Q83" i="1" s="1"/>
  <c r="J77" i="1"/>
  <c r="K77" i="1"/>
  <c r="Q77" i="1"/>
  <c r="J78" i="1"/>
  <c r="K78" i="1"/>
  <c r="Q78" i="1"/>
  <c r="J79" i="1"/>
  <c r="K79" i="1"/>
  <c r="Q79" i="1"/>
  <c r="I82" i="1"/>
  <c r="I83" i="1" s="1"/>
  <c r="K82" i="1"/>
  <c r="L82" i="1"/>
  <c r="N82" i="1"/>
  <c r="O82" i="1"/>
  <c r="P82" i="1"/>
  <c r="K83" i="1"/>
  <c r="L83" i="1"/>
  <c r="N83" i="1"/>
  <c r="O83" i="1"/>
  <c r="P83" i="1"/>
  <c r="J95" i="1"/>
  <c r="J107" i="1" s="1"/>
  <c r="J108" i="1" s="1"/>
  <c r="K95" i="1"/>
  <c r="Q95" i="1"/>
  <c r="Q107" i="1" s="1"/>
  <c r="Q108" i="1" s="1"/>
  <c r="J96" i="1"/>
  <c r="K96" i="1"/>
  <c r="Q96" i="1"/>
  <c r="J97" i="1"/>
  <c r="K97" i="1"/>
  <c r="Q97" i="1"/>
  <c r="J98" i="1"/>
  <c r="K98" i="1"/>
  <c r="K107" i="1" s="1"/>
  <c r="K108" i="1" s="1"/>
  <c r="Q98" i="1"/>
  <c r="J99" i="1"/>
  <c r="K99" i="1"/>
  <c r="Q99" i="1"/>
  <c r="J100" i="1"/>
  <c r="K100" i="1"/>
  <c r="Q100" i="1"/>
  <c r="J101" i="1"/>
  <c r="K101" i="1"/>
  <c r="Q101" i="1"/>
  <c r="J102" i="1"/>
  <c r="K102" i="1"/>
  <c r="Q102" i="1"/>
  <c r="J103" i="1"/>
  <c r="K103" i="1"/>
  <c r="Q103" i="1"/>
  <c r="J104" i="1"/>
  <c r="K104" i="1"/>
  <c r="Q104" i="1"/>
  <c r="I107" i="1"/>
  <c r="L107" i="1"/>
  <c r="N107" i="1"/>
  <c r="O107" i="1"/>
  <c r="P107" i="1"/>
  <c r="I108" i="1"/>
  <c r="L108" i="1"/>
  <c r="N108" i="1"/>
  <c r="O108" i="1"/>
  <c r="P108" i="1"/>
  <c r="J120" i="1"/>
  <c r="J124" i="1" s="1"/>
  <c r="J125" i="1" s="1"/>
  <c r="K120" i="1"/>
  <c r="K124" i="1" s="1"/>
  <c r="K125" i="1" s="1"/>
  <c r="Q120" i="1"/>
  <c r="J121" i="1"/>
  <c r="K121" i="1"/>
  <c r="Q121" i="1"/>
  <c r="J122" i="1"/>
  <c r="K122" i="1"/>
  <c r="Q122" i="1"/>
  <c r="I124" i="1"/>
  <c r="L124" i="1"/>
  <c r="N124" i="1"/>
  <c r="O124" i="1"/>
  <c r="P124" i="1"/>
  <c r="Q124" i="1"/>
  <c r="I125" i="1"/>
  <c r="L125" i="1"/>
  <c r="N125" i="1"/>
  <c r="O125" i="1"/>
  <c r="P125" i="1"/>
  <c r="Q125" i="1"/>
  <c r="J137" i="1"/>
  <c r="K137" i="1"/>
  <c r="Q137" i="1"/>
  <c r="J138" i="1"/>
  <c r="J168" i="1" s="1"/>
  <c r="J169" i="1" s="1"/>
  <c r="K138" i="1"/>
  <c r="Q138" i="1"/>
  <c r="Q168" i="1" s="1"/>
  <c r="Q169" i="1" s="1"/>
  <c r="J139" i="1"/>
  <c r="K139" i="1"/>
  <c r="Q139" i="1"/>
  <c r="J140" i="1"/>
  <c r="K140" i="1"/>
  <c r="Q140" i="1"/>
  <c r="J141" i="1"/>
  <c r="K141" i="1"/>
  <c r="Q141" i="1"/>
  <c r="J142" i="1"/>
  <c r="K142" i="1"/>
  <c r="Q142" i="1"/>
  <c r="J143" i="1"/>
  <c r="K143" i="1"/>
  <c r="Q143" i="1"/>
  <c r="J144" i="1"/>
  <c r="K144" i="1"/>
  <c r="Q144" i="1"/>
  <c r="J145" i="1"/>
  <c r="K145" i="1"/>
  <c r="Q145" i="1"/>
  <c r="J146" i="1"/>
  <c r="K146" i="1"/>
  <c r="Q146" i="1"/>
  <c r="J147" i="1"/>
  <c r="K147" i="1"/>
  <c r="K168" i="1" s="1"/>
  <c r="K169" i="1" s="1"/>
  <c r="Q147" i="1"/>
  <c r="J148" i="1"/>
  <c r="K148" i="1"/>
  <c r="Q148" i="1"/>
  <c r="J149" i="1"/>
  <c r="K149" i="1"/>
  <c r="Q149" i="1"/>
  <c r="J150" i="1"/>
  <c r="K150" i="1"/>
  <c r="Q150" i="1"/>
  <c r="J151" i="1"/>
  <c r="K151" i="1"/>
  <c r="Q151" i="1"/>
  <c r="J152" i="1"/>
  <c r="K152" i="1"/>
  <c r="Q152" i="1"/>
  <c r="J153" i="1"/>
  <c r="K153" i="1"/>
  <c r="Q153" i="1"/>
  <c r="J154" i="1"/>
  <c r="K154" i="1"/>
  <c r="Q154" i="1"/>
  <c r="J155" i="1"/>
  <c r="K155" i="1"/>
  <c r="Q155" i="1"/>
  <c r="J156" i="1"/>
  <c r="K156" i="1"/>
  <c r="Q156" i="1"/>
  <c r="J157" i="1"/>
  <c r="K157" i="1"/>
  <c r="Q157" i="1"/>
  <c r="J158" i="1"/>
  <c r="K158" i="1"/>
  <c r="Q158" i="1"/>
  <c r="J159" i="1"/>
  <c r="K159" i="1"/>
  <c r="Q159" i="1"/>
  <c r="J160" i="1"/>
  <c r="K160" i="1"/>
  <c r="Q160" i="1"/>
  <c r="J161" i="1"/>
  <c r="K161" i="1"/>
  <c r="Q161" i="1"/>
  <c r="J162" i="1"/>
  <c r="K162" i="1"/>
  <c r="Q162" i="1"/>
  <c r="J163" i="1"/>
  <c r="K163" i="1"/>
  <c r="Q163" i="1"/>
  <c r="J164" i="1"/>
  <c r="K164" i="1"/>
  <c r="Q164" i="1"/>
  <c r="J165" i="1"/>
  <c r="K165" i="1"/>
  <c r="Q165" i="1"/>
  <c r="I168" i="1"/>
  <c r="L168" i="1"/>
  <c r="N168" i="1"/>
  <c r="O168" i="1"/>
  <c r="P168" i="1"/>
  <c r="I169" i="1"/>
  <c r="L169" i="1"/>
  <c r="N169" i="1"/>
  <c r="O169" i="1"/>
  <c r="P169" i="1"/>
  <c r="J181" i="1"/>
  <c r="J189" i="1" s="1"/>
  <c r="J190" i="1" s="1"/>
  <c r="K181" i="1"/>
  <c r="Q181" i="1"/>
  <c r="Q189" i="1" s="1"/>
  <c r="Q190" i="1" s="1"/>
  <c r="J182" i="1"/>
  <c r="K182" i="1"/>
  <c r="Q182" i="1"/>
  <c r="J183" i="1"/>
  <c r="K183" i="1"/>
  <c r="Q183" i="1"/>
  <c r="J184" i="1"/>
  <c r="K184" i="1"/>
  <c r="Q184" i="1"/>
  <c r="J185" i="1"/>
  <c r="K185" i="1"/>
  <c r="Q185" i="1"/>
  <c r="J186" i="1"/>
  <c r="K186" i="1"/>
  <c r="Q186" i="1"/>
  <c r="I189" i="1"/>
  <c r="K189" i="1"/>
  <c r="L189" i="1"/>
  <c r="N189" i="1"/>
  <c r="N190" i="1" s="1"/>
  <c r="O189" i="1"/>
  <c r="P189" i="1"/>
  <c r="I190" i="1"/>
  <c r="K190" i="1"/>
  <c r="L190" i="1"/>
  <c r="O190" i="1"/>
  <c r="P190" i="1"/>
  <c r="J202" i="1"/>
  <c r="J206" i="1" s="1"/>
  <c r="J207" i="1" s="1"/>
  <c r="K202" i="1"/>
  <c r="Q202" i="1"/>
  <c r="Q206" i="1" s="1"/>
  <c r="Q207" i="1" s="1"/>
  <c r="J203" i="1"/>
  <c r="K203" i="1"/>
  <c r="Q203" i="1"/>
  <c r="I206" i="1"/>
  <c r="K206" i="1"/>
  <c r="K207" i="1" s="1"/>
  <c r="L206" i="1"/>
  <c r="N206" i="1"/>
  <c r="O206" i="1"/>
  <c r="P206" i="1"/>
  <c r="I207" i="1"/>
  <c r="L207" i="1"/>
  <c r="N207" i="1"/>
  <c r="O207" i="1"/>
  <c r="P207" i="1"/>
  <c r="J219" i="1"/>
  <c r="K219" i="1"/>
  <c r="Q219" i="1"/>
  <c r="Q262" i="1" s="1"/>
  <c r="Q263" i="1" s="1"/>
  <c r="J220" i="1"/>
  <c r="K220" i="1"/>
  <c r="K262" i="1" s="1"/>
  <c r="K263" i="1" s="1"/>
  <c r="Q220" i="1"/>
  <c r="J221" i="1"/>
  <c r="K221" i="1"/>
  <c r="Q221" i="1"/>
  <c r="J222" i="1"/>
  <c r="K222" i="1"/>
  <c r="Q222" i="1"/>
  <c r="J223" i="1"/>
  <c r="K223" i="1"/>
  <c r="Q223" i="1"/>
  <c r="J224" i="1"/>
  <c r="K224" i="1"/>
  <c r="Q224" i="1"/>
  <c r="J225" i="1"/>
  <c r="K225" i="1"/>
  <c r="Q225" i="1"/>
  <c r="J226" i="1"/>
  <c r="K226" i="1"/>
  <c r="Q226" i="1"/>
  <c r="J227" i="1"/>
  <c r="K227" i="1"/>
  <c r="Q227" i="1"/>
  <c r="J228" i="1"/>
  <c r="K228" i="1"/>
  <c r="Q228" i="1"/>
  <c r="J229" i="1"/>
  <c r="K229" i="1"/>
  <c r="Q229" i="1"/>
  <c r="J230" i="1"/>
  <c r="K230" i="1"/>
  <c r="Q230" i="1"/>
  <c r="J231" i="1"/>
  <c r="K231" i="1"/>
  <c r="Q231" i="1"/>
  <c r="J232" i="1"/>
  <c r="K232" i="1"/>
  <c r="Q232" i="1"/>
  <c r="J233" i="1"/>
  <c r="K233" i="1"/>
  <c r="Q233" i="1"/>
  <c r="J234" i="1"/>
  <c r="K234" i="1"/>
  <c r="Q234" i="1"/>
  <c r="J235" i="1"/>
  <c r="K235" i="1"/>
  <c r="Q235" i="1"/>
  <c r="J236" i="1"/>
  <c r="K236" i="1"/>
  <c r="Q236" i="1"/>
  <c r="J237" i="1"/>
  <c r="K237" i="1"/>
  <c r="Q237" i="1"/>
  <c r="J238" i="1"/>
  <c r="K238" i="1"/>
  <c r="Q238" i="1"/>
  <c r="J239" i="1"/>
  <c r="K239" i="1"/>
  <c r="Q239" i="1"/>
  <c r="J240" i="1"/>
  <c r="K240" i="1"/>
  <c r="Q240" i="1"/>
  <c r="J241" i="1"/>
  <c r="K241" i="1"/>
  <c r="Q241" i="1"/>
  <c r="J242" i="1"/>
  <c r="K242" i="1"/>
  <c r="Q242" i="1"/>
  <c r="J243" i="1"/>
  <c r="K243" i="1"/>
  <c r="Q243" i="1"/>
  <c r="J244" i="1"/>
  <c r="K244" i="1"/>
  <c r="Q244" i="1"/>
  <c r="J245" i="1"/>
  <c r="K245" i="1"/>
  <c r="Q245" i="1"/>
  <c r="J246" i="1"/>
  <c r="K246" i="1"/>
  <c r="Q246" i="1"/>
  <c r="J247" i="1"/>
  <c r="K247" i="1"/>
  <c r="Q247" i="1"/>
  <c r="J248" i="1"/>
  <c r="K248" i="1"/>
  <c r="Q248" i="1"/>
  <c r="J249" i="1"/>
  <c r="K249" i="1"/>
  <c r="Q249" i="1"/>
  <c r="J250" i="1"/>
  <c r="K250" i="1"/>
  <c r="Q250" i="1"/>
  <c r="J251" i="1"/>
  <c r="K251" i="1"/>
  <c r="Q251" i="1"/>
  <c r="J252" i="1"/>
  <c r="K252" i="1"/>
  <c r="Q252" i="1"/>
  <c r="J253" i="1"/>
  <c r="K253" i="1"/>
  <c r="Q253" i="1"/>
  <c r="J254" i="1"/>
  <c r="K254" i="1"/>
  <c r="Q254" i="1"/>
  <c r="J255" i="1"/>
  <c r="K255" i="1"/>
  <c r="Q255" i="1"/>
  <c r="J256" i="1"/>
  <c r="K256" i="1"/>
  <c r="Q256" i="1"/>
  <c r="J257" i="1"/>
  <c r="K257" i="1"/>
  <c r="Q257" i="1"/>
  <c r="J258" i="1"/>
  <c r="K258" i="1"/>
  <c r="Q258" i="1"/>
  <c r="J259" i="1"/>
  <c r="K259" i="1"/>
  <c r="Q259" i="1"/>
  <c r="I262" i="1"/>
  <c r="J262" i="1"/>
  <c r="J263" i="1" s="1"/>
  <c r="L262" i="1"/>
  <c r="L263" i="1" s="1"/>
  <c r="M262" i="1"/>
  <c r="N262" i="1"/>
  <c r="N263" i="1" s="1"/>
  <c r="O262" i="1"/>
  <c r="P262" i="1"/>
  <c r="P263" i="1" s="1"/>
  <c r="I263" i="1"/>
  <c r="M263" i="1"/>
  <c r="O263" i="1"/>
  <c r="J276" i="1"/>
  <c r="K276" i="1"/>
  <c r="Q276" i="1"/>
  <c r="J277" i="1"/>
  <c r="J317" i="1" s="1"/>
  <c r="J318" i="1" s="1"/>
  <c r="I320" i="1" s="1"/>
  <c r="I322" i="1" s="1"/>
  <c r="K277" i="1"/>
  <c r="Q277" i="1"/>
  <c r="Q317" i="1" s="1"/>
  <c r="Q318" i="1" s="1"/>
  <c r="J278" i="1"/>
  <c r="K278" i="1"/>
  <c r="Q278" i="1"/>
  <c r="J279" i="1"/>
  <c r="K279" i="1"/>
  <c r="Q279" i="1"/>
  <c r="J280" i="1"/>
  <c r="K280" i="1"/>
  <c r="Q280" i="1"/>
  <c r="J281" i="1"/>
  <c r="K281" i="1"/>
  <c r="Q281" i="1"/>
  <c r="J282" i="1"/>
  <c r="K282" i="1"/>
  <c r="Q282" i="1"/>
  <c r="J283" i="1"/>
  <c r="K283" i="1"/>
  <c r="Q283" i="1"/>
  <c r="J284" i="1"/>
  <c r="K284" i="1"/>
  <c r="Q284" i="1"/>
  <c r="J285" i="1"/>
  <c r="K285" i="1"/>
  <c r="Q285" i="1"/>
  <c r="J286" i="1"/>
  <c r="K286" i="1"/>
  <c r="Q286" i="1"/>
  <c r="J287" i="1"/>
  <c r="K287" i="1"/>
  <c r="Q287" i="1"/>
  <c r="J288" i="1"/>
  <c r="K288" i="1"/>
  <c r="Q288" i="1"/>
  <c r="J289" i="1"/>
  <c r="K289" i="1"/>
  <c r="Q289" i="1"/>
  <c r="J290" i="1"/>
  <c r="K290" i="1"/>
  <c r="Q290" i="1"/>
  <c r="J291" i="1"/>
  <c r="K291" i="1"/>
  <c r="Q291" i="1"/>
  <c r="J292" i="1"/>
  <c r="K292" i="1"/>
  <c r="Q292" i="1"/>
  <c r="J293" i="1"/>
  <c r="K293" i="1"/>
  <c r="Q293" i="1"/>
  <c r="J294" i="1"/>
  <c r="K294" i="1"/>
  <c r="Q294" i="1"/>
  <c r="J295" i="1"/>
  <c r="K295" i="1"/>
  <c r="Q295" i="1"/>
  <c r="J296" i="1"/>
  <c r="K296" i="1"/>
  <c r="Q296" i="1"/>
  <c r="J297" i="1"/>
  <c r="K297" i="1"/>
  <c r="Q297" i="1"/>
  <c r="J298" i="1"/>
  <c r="K298" i="1"/>
  <c r="Q298" i="1"/>
  <c r="J299" i="1"/>
  <c r="K299" i="1"/>
  <c r="Q299" i="1"/>
  <c r="J300" i="1"/>
  <c r="K300" i="1"/>
  <c r="Q300" i="1"/>
  <c r="J301" i="1"/>
  <c r="K301" i="1"/>
  <c r="Q301" i="1"/>
  <c r="J302" i="1"/>
  <c r="K302" i="1"/>
  <c r="Q302" i="1"/>
  <c r="J303" i="1"/>
  <c r="K303" i="1"/>
  <c r="Q303" i="1"/>
  <c r="J304" i="1"/>
  <c r="K304" i="1"/>
  <c r="Q304" i="1"/>
  <c r="J305" i="1"/>
  <c r="K305" i="1"/>
  <c r="Q305" i="1"/>
  <c r="J306" i="1"/>
  <c r="K306" i="1"/>
  <c r="Q306" i="1"/>
  <c r="J307" i="1"/>
  <c r="K307" i="1"/>
  <c r="Q307" i="1"/>
  <c r="J308" i="1"/>
  <c r="K308" i="1"/>
  <c r="Q308" i="1"/>
  <c r="J309" i="1"/>
  <c r="K309" i="1"/>
  <c r="Q309" i="1"/>
  <c r="J310" i="1"/>
  <c r="K310" i="1"/>
  <c r="Q310" i="1"/>
  <c r="J311" i="1"/>
  <c r="K311" i="1"/>
  <c r="Q311" i="1"/>
  <c r="J312" i="1"/>
  <c r="K312" i="1"/>
  <c r="Q312" i="1"/>
  <c r="J313" i="1"/>
  <c r="K313" i="1"/>
  <c r="Q313" i="1"/>
  <c r="J314" i="1"/>
  <c r="K314" i="1"/>
  <c r="Q314" i="1"/>
  <c r="I317" i="1"/>
  <c r="K317" i="1"/>
  <c r="L317" i="1"/>
  <c r="N317" i="1"/>
  <c r="N318" i="1" s="1"/>
  <c r="O317" i="1"/>
  <c r="P317" i="1"/>
  <c r="I318" i="1"/>
  <c r="K318" i="1"/>
  <c r="L318" i="1"/>
  <c r="O318" i="1"/>
  <c r="P318" i="1"/>
  <c r="J334" i="1"/>
  <c r="J344" i="1" s="1"/>
  <c r="J345" i="1" s="1"/>
  <c r="K334" i="1"/>
  <c r="Q334" i="1"/>
  <c r="J335" i="1"/>
  <c r="K335" i="1"/>
  <c r="Q335" i="1"/>
  <c r="J336" i="1"/>
  <c r="K336" i="1"/>
  <c r="Q336" i="1"/>
  <c r="Q344" i="1" s="1"/>
  <c r="Q345" i="1" s="1"/>
  <c r="J337" i="1"/>
  <c r="K337" i="1"/>
  <c r="Q337" i="1"/>
  <c r="J338" i="1"/>
  <c r="K338" i="1"/>
  <c r="Q338" i="1"/>
  <c r="J339" i="1"/>
  <c r="K339" i="1"/>
  <c r="Q339" i="1"/>
  <c r="J340" i="1"/>
  <c r="K340" i="1"/>
  <c r="Q340" i="1"/>
  <c r="J341" i="1"/>
  <c r="K341" i="1"/>
  <c r="Q341" i="1"/>
  <c r="J342" i="1"/>
  <c r="K342" i="1"/>
  <c r="I344" i="1"/>
  <c r="I345" i="1" s="1"/>
  <c r="K344" i="1"/>
  <c r="K345" i="1" s="1"/>
  <c r="L344" i="1"/>
  <c r="M344" i="1"/>
  <c r="N344" i="1"/>
  <c r="O344" i="1"/>
  <c r="P344" i="1"/>
  <c r="L345" i="1"/>
  <c r="N345" i="1"/>
  <c r="O345" i="1"/>
  <c r="P345" i="1"/>
  <c r="J357" i="1"/>
  <c r="K357" i="1"/>
  <c r="Q357" i="1"/>
  <c r="J358" i="1"/>
  <c r="J383" i="1" s="1"/>
  <c r="J384" i="1" s="1"/>
  <c r="K358" i="1"/>
  <c r="Q358" i="1"/>
  <c r="Q383" i="1" s="1"/>
  <c r="Q384" i="1" s="1"/>
  <c r="J359" i="1"/>
  <c r="K359" i="1"/>
  <c r="Q359" i="1"/>
  <c r="J360" i="1"/>
  <c r="K360" i="1"/>
  <c r="Q360" i="1"/>
  <c r="J361" i="1"/>
  <c r="K361" i="1"/>
  <c r="Q361" i="1"/>
  <c r="J362" i="1"/>
  <c r="K362" i="1"/>
  <c r="Q362" i="1"/>
  <c r="J363" i="1"/>
  <c r="K363" i="1"/>
  <c r="Q363" i="1"/>
  <c r="J364" i="1"/>
  <c r="K364" i="1"/>
  <c r="Q364" i="1"/>
  <c r="J365" i="1"/>
  <c r="K365" i="1"/>
  <c r="Q365" i="1"/>
  <c r="J366" i="1"/>
  <c r="K366" i="1"/>
  <c r="Q366" i="1"/>
  <c r="J367" i="1"/>
  <c r="K367" i="1"/>
  <c r="Q367" i="1"/>
  <c r="J368" i="1"/>
  <c r="K368" i="1"/>
  <c r="Q368" i="1"/>
  <c r="J369" i="1"/>
  <c r="K369" i="1"/>
  <c r="Q369" i="1"/>
  <c r="J370" i="1"/>
  <c r="K370" i="1"/>
  <c r="Q370" i="1"/>
  <c r="J371" i="1"/>
  <c r="K371" i="1"/>
  <c r="Q371" i="1"/>
  <c r="J372" i="1"/>
  <c r="K372" i="1"/>
  <c r="Q372" i="1"/>
  <c r="J373" i="1"/>
  <c r="K373" i="1"/>
  <c r="Q373" i="1"/>
  <c r="J374" i="1"/>
  <c r="K374" i="1"/>
  <c r="Q374" i="1"/>
  <c r="J375" i="1"/>
  <c r="K375" i="1"/>
  <c r="Q375" i="1"/>
  <c r="J376" i="1"/>
  <c r="K376" i="1"/>
  <c r="Q376" i="1"/>
  <c r="J377" i="1"/>
  <c r="K377" i="1"/>
  <c r="Q377" i="1"/>
  <c r="J378" i="1"/>
  <c r="K378" i="1"/>
  <c r="Q378" i="1"/>
  <c r="J379" i="1"/>
  <c r="K379" i="1"/>
  <c r="Q379" i="1"/>
  <c r="J380" i="1"/>
  <c r="K380" i="1"/>
  <c r="Q380" i="1"/>
  <c r="J381" i="1"/>
  <c r="K381" i="1"/>
  <c r="Q381" i="1"/>
  <c r="I383" i="1"/>
  <c r="I384" i="1" s="1"/>
  <c r="K383" i="1"/>
  <c r="K384" i="1" s="1"/>
  <c r="L383" i="1"/>
  <c r="M383" i="1"/>
  <c r="N383" i="1"/>
  <c r="O383" i="1"/>
  <c r="P383" i="1"/>
  <c r="L384" i="1"/>
  <c r="N384" i="1"/>
  <c r="O384" i="1"/>
  <c r="P384" i="1"/>
  <c r="J396" i="1"/>
  <c r="K396" i="1"/>
  <c r="K401" i="1" s="1"/>
  <c r="K402" i="1" s="1"/>
  <c r="Q396" i="1"/>
  <c r="J397" i="1"/>
  <c r="K397" i="1"/>
  <c r="Q397" i="1"/>
  <c r="Q401" i="1" s="1"/>
  <c r="Q402" i="1" s="1"/>
  <c r="J398" i="1"/>
  <c r="K398" i="1"/>
  <c r="Q398" i="1"/>
  <c r="J399" i="1"/>
  <c r="K399" i="1"/>
  <c r="Q399" i="1"/>
  <c r="I401" i="1"/>
  <c r="J401" i="1"/>
  <c r="L401" i="1"/>
  <c r="N401" i="1"/>
  <c r="O401" i="1"/>
  <c r="P401" i="1"/>
  <c r="I402" i="1"/>
  <c r="J402" i="1"/>
  <c r="L402" i="1"/>
  <c r="N402" i="1"/>
  <c r="O402" i="1"/>
  <c r="P402" i="1"/>
  <c r="J414" i="1"/>
  <c r="K414" i="1"/>
  <c r="K431" i="1" s="1"/>
  <c r="K432" i="1" s="1"/>
  <c r="Q414" i="1"/>
  <c r="J415" i="1"/>
  <c r="J431" i="1" s="1"/>
  <c r="J432" i="1" s="1"/>
  <c r="K415" i="1"/>
  <c r="Q415" i="1"/>
  <c r="J416" i="1"/>
  <c r="K416" i="1"/>
  <c r="Q416" i="1"/>
  <c r="J417" i="1"/>
  <c r="K417" i="1"/>
  <c r="Q417" i="1"/>
  <c r="J418" i="1"/>
  <c r="K418" i="1"/>
  <c r="Q418" i="1"/>
  <c r="J419" i="1"/>
  <c r="K419" i="1"/>
  <c r="Q419" i="1"/>
  <c r="J420" i="1"/>
  <c r="K420" i="1"/>
  <c r="Q420" i="1"/>
  <c r="J421" i="1"/>
  <c r="K421" i="1"/>
  <c r="Q421" i="1"/>
  <c r="J422" i="1"/>
  <c r="K422" i="1"/>
  <c r="Q422" i="1"/>
  <c r="J423" i="1"/>
  <c r="K423" i="1"/>
  <c r="Q423" i="1"/>
  <c r="J424" i="1"/>
  <c r="K424" i="1"/>
  <c r="Q424" i="1"/>
  <c r="J425" i="1"/>
  <c r="K425" i="1"/>
  <c r="Q425" i="1"/>
  <c r="J426" i="1"/>
  <c r="K426" i="1"/>
  <c r="Q426" i="1"/>
  <c r="J427" i="1"/>
  <c r="K427" i="1"/>
  <c r="Q427" i="1"/>
  <c r="J428" i="1"/>
  <c r="K428" i="1"/>
  <c r="Q428" i="1"/>
  <c r="I431" i="1"/>
  <c r="I432" i="1" s="1"/>
  <c r="L431" i="1"/>
  <c r="M431" i="1"/>
  <c r="N431" i="1"/>
  <c r="O431" i="1"/>
  <c r="P431" i="1"/>
  <c r="Q431" i="1"/>
  <c r="L432" i="1"/>
  <c r="N432" i="1"/>
  <c r="O432" i="1"/>
  <c r="P432" i="1"/>
  <c r="Q432" i="1"/>
  <c r="J446" i="1"/>
  <c r="K446" i="1"/>
  <c r="Q446" i="1"/>
  <c r="J447" i="1"/>
  <c r="J450" i="1" s="1"/>
  <c r="J451" i="1" s="1"/>
  <c r="K447" i="1"/>
  <c r="Q447" i="1"/>
  <c r="J448" i="1"/>
  <c r="K448" i="1"/>
  <c r="Q448" i="1"/>
  <c r="I450" i="1"/>
  <c r="I451" i="1" s="1"/>
  <c r="K450" i="1"/>
  <c r="K451" i="1" s="1"/>
  <c r="L450" i="1"/>
  <c r="M450" i="1"/>
  <c r="N450" i="1"/>
  <c r="O450" i="1"/>
  <c r="P450" i="1"/>
  <c r="Q450" i="1"/>
  <c r="L451" i="1"/>
  <c r="N451" i="1"/>
  <c r="O451" i="1"/>
  <c r="P451" i="1"/>
  <c r="Q451" i="1"/>
  <c r="J463" i="1"/>
  <c r="K463" i="1"/>
  <c r="Q463" i="1"/>
  <c r="J464" i="1"/>
  <c r="J509" i="1" s="1"/>
  <c r="J510" i="1" s="1"/>
  <c r="K464" i="1"/>
  <c r="Q464" i="1"/>
  <c r="J465" i="1"/>
  <c r="K465" i="1"/>
  <c r="Q465" i="1"/>
  <c r="J466" i="1"/>
  <c r="K466" i="1"/>
  <c r="Q466" i="1"/>
  <c r="J467" i="1"/>
  <c r="K467" i="1"/>
  <c r="Q467" i="1"/>
  <c r="J468" i="1"/>
  <c r="K468" i="1"/>
  <c r="Q468" i="1"/>
  <c r="J469" i="1"/>
  <c r="K469" i="1"/>
  <c r="Q469" i="1"/>
  <c r="J470" i="1"/>
  <c r="K470" i="1"/>
  <c r="Q470" i="1"/>
  <c r="J471" i="1"/>
  <c r="K471" i="1"/>
  <c r="Q471" i="1"/>
  <c r="J472" i="1"/>
  <c r="K472" i="1"/>
  <c r="Q472" i="1"/>
  <c r="J473" i="1"/>
  <c r="K473" i="1"/>
  <c r="Q473" i="1"/>
  <c r="J474" i="1"/>
  <c r="K474" i="1"/>
  <c r="Q474" i="1"/>
  <c r="J475" i="1"/>
  <c r="K475" i="1"/>
  <c r="Q475" i="1"/>
  <c r="J476" i="1"/>
  <c r="K476" i="1"/>
  <c r="J477" i="1"/>
  <c r="K477" i="1"/>
  <c r="Q477" i="1"/>
  <c r="J478" i="1"/>
  <c r="K478" i="1"/>
  <c r="Q478" i="1"/>
  <c r="J479" i="1"/>
  <c r="K479" i="1"/>
  <c r="Q479" i="1"/>
  <c r="J480" i="1"/>
  <c r="K480" i="1"/>
  <c r="Q480" i="1"/>
  <c r="J481" i="1"/>
  <c r="K481" i="1"/>
  <c r="Q481" i="1"/>
  <c r="J482" i="1"/>
  <c r="K482" i="1"/>
  <c r="Q482" i="1"/>
  <c r="J483" i="1"/>
  <c r="K483" i="1"/>
  <c r="Q483" i="1"/>
  <c r="Q509" i="1" s="1"/>
  <c r="Q510" i="1" s="1"/>
  <c r="J484" i="1"/>
  <c r="K484" i="1"/>
  <c r="Q484" i="1"/>
  <c r="J485" i="1"/>
  <c r="K485" i="1"/>
  <c r="Q485" i="1"/>
  <c r="J486" i="1"/>
  <c r="K486" i="1"/>
  <c r="Q486" i="1"/>
  <c r="J487" i="1"/>
  <c r="K487" i="1"/>
  <c r="Q487" i="1"/>
  <c r="J488" i="1"/>
  <c r="K488" i="1"/>
  <c r="Q488" i="1"/>
  <c r="J489" i="1"/>
  <c r="K489" i="1"/>
  <c r="Q489" i="1"/>
  <c r="J490" i="1"/>
  <c r="K490" i="1"/>
  <c r="Q490" i="1"/>
  <c r="J491" i="1"/>
  <c r="K491" i="1"/>
  <c r="Q491" i="1"/>
  <c r="J492" i="1"/>
  <c r="K492" i="1"/>
  <c r="Q492" i="1"/>
  <c r="J493" i="1"/>
  <c r="K493" i="1"/>
  <c r="Q493" i="1"/>
  <c r="J494" i="1"/>
  <c r="K494" i="1"/>
  <c r="Q494" i="1"/>
  <c r="J495" i="1"/>
  <c r="K495" i="1"/>
  <c r="Q495" i="1"/>
  <c r="J496" i="1"/>
  <c r="K496" i="1"/>
  <c r="Q496" i="1"/>
  <c r="J497" i="1"/>
  <c r="K497" i="1"/>
  <c r="Q497" i="1"/>
  <c r="J498" i="1"/>
  <c r="K498" i="1"/>
  <c r="Q498" i="1"/>
  <c r="J499" i="1"/>
  <c r="K499" i="1"/>
  <c r="Q499" i="1"/>
  <c r="J500" i="1"/>
  <c r="K500" i="1"/>
  <c r="Q500" i="1"/>
  <c r="J501" i="1"/>
  <c r="K501" i="1"/>
  <c r="Q501" i="1"/>
  <c r="J502" i="1"/>
  <c r="K502" i="1"/>
  <c r="Q502" i="1"/>
  <c r="J503" i="1"/>
  <c r="K503" i="1"/>
  <c r="Q503" i="1"/>
  <c r="J504" i="1"/>
  <c r="K504" i="1"/>
  <c r="Q504" i="1"/>
  <c r="J505" i="1"/>
  <c r="K505" i="1"/>
  <c r="Q505" i="1"/>
  <c r="J506" i="1"/>
  <c r="K506" i="1"/>
  <c r="Q506" i="1"/>
  <c r="I509" i="1"/>
  <c r="I510" i="1" s="1"/>
  <c r="K509" i="1"/>
  <c r="K510" i="1" s="1"/>
  <c r="L509" i="1"/>
  <c r="M509" i="1"/>
  <c r="N509" i="1"/>
  <c r="O509" i="1"/>
  <c r="P509" i="1"/>
  <c r="L510" i="1"/>
  <c r="N510" i="1"/>
  <c r="O510" i="1"/>
  <c r="P510" i="1"/>
  <c r="J522" i="1"/>
  <c r="K522" i="1"/>
  <c r="K526" i="1" s="1"/>
  <c r="K527" i="1" s="1"/>
  <c r="Q522" i="1"/>
  <c r="J523" i="1"/>
  <c r="K523" i="1"/>
  <c r="Q523" i="1"/>
  <c r="Q526" i="1" s="1"/>
  <c r="Q527" i="1" s="1"/>
  <c r="I526" i="1"/>
  <c r="J526" i="1"/>
  <c r="J527" i="1" s="1"/>
  <c r="L526" i="1"/>
  <c r="L527" i="1" s="1"/>
  <c r="M526" i="1"/>
  <c r="N526" i="1"/>
  <c r="O526" i="1"/>
  <c r="P526" i="1"/>
  <c r="I527" i="1"/>
  <c r="N527" i="1"/>
  <c r="O527" i="1"/>
  <c r="P527" i="1"/>
  <c r="J539" i="1"/>
  <c r="J550" i="1" s="1"/>
  <c r="J551" i="1" s="1"/>
  <c r="K539" i="1"/>
  <c r="Q539" i="1"/>
  <c r="J540" i="1"/>
  <c r="K540" i="1"/>
  <c r="Q540" i="1"/>
  <c r="J541" i="1"/>
  <c r="K541" i="1"/>
  <c r="Q541" i="1"/>
  <c r="J542" i="1"/>
  <c r="K542" i="1"/>
  <c r="K550" i="1" s="1"/>
  <c r="K551" i="1" s="1"/>
  <c r="Q542" i="1"/>
  <c r="J543" i="1"/>
  <c r="K543" i="1"/>
  <c r="Q543" i="1"/>
  <c r="J544" i="1"/>
  <c r="K544" i="1"/>
  <c r="Q544" i="1"/>
  <c r="J545" i="1"/>
  <c r="K545" i="1"/>
  <c r="Q545" i="1"/>
  <c r="J546" i="1"/>
  <c r="K546" i="1"/>
  <c r="Q546" i="1"/>
  <c r="J547" i="1"/>
  <c r="K547" i="1"/>
  <c r="Q547" i="1"/>
  <c r="J548" i="1"/>
  <c r="K548" i="1"/>
  <c r="Q548" i="1"/>
  <c r="I550" i="1"/>
  <c r="I551" i="1" s="1"/>
  <c r="L550" i="1"/>
  <c r="M550" i="1"/>
  <c r="N550" i="1"/>
  <c r="O550" i="1"/>
  <c r="P550" i="1"/>
  <c r="Q550" i="1"/>
  <c r="L551" i="1"/>
  <c r="N551" i="1"/>
  <c r="O551" i="1"/>
  <c r="P551" i="1"/>
  <c r="Q551" i="1"/>
  <c r="J563" i="1"/>
  <c r="K563" i="1"/>
  <c r="Q563" i="1"/>
  <c r="I566" i="1"/>
  <c r="I567" i="1" s="1"/>
  <c r="J566" i="1"/>
  <c r="K566" i="1"/>
  <c r="K567" i="1" s="1"/>
  <c r="L566" i="1"/>
  <c r="M566" i="1"/>
  <c r="N566" i="1"/>
  <c r="O566" i="1"/>
  <c r="O567" i="1" s="1"/>
  <c r="P566" i="1"/>
  <c r="Q566" i="1"/>
  <c r="J567" i="1"/>
  <c r="L567" i="1"/>
  <c r="N567" i="1"/>
  <c r="P567" i="1"/>
  <c r="Q567" i="1"/>
  <c r="J579" i="1"/>
  <c r="K579" i="1"/>
  <c r="Q579" i="1"/>
  <c r="I582" i="1"/>
  <c r="I583" i="1" s="1"/>
  <c r="J582" i="1"/>
  <c r="K582" i="1"/>
  <c r="K583" i="1" s="1"/>
  <c r="L582" i="1"/>
  <c r="M582" i="1"/>
  <c r="N582" i="1"/>
  <c r="O582" i="1"/>
  <c r="P582" i="1"/>
  <c r="Q582" i="1"/>
  <c r="J583" i="1"/>
  <c r="L583" i="1"/>
  <c r="N583" i="1"/>
  <c r="O583" i="1"/>
  <c r="P583" i="1"/>
  <c r="Q583" i="1"/>
  <c r="J595" i="1"/>
  <c r="K595" i="1"/>
  <c r="Q595" i="1"/>
  <c r="J596" i="1"/>
  <c r="J600" i="1" s="1"/>
  <c r="J601" i="1" s="1"/>
  <c r="K596" i="1"/>
  <c r="Q596" i="1"/>
  <c r="Q600" i="1" s="1"/>
  <c r="Q601" i="1" s="1"/>
  <c r="J597" i="1"/>
  <c r="K597" i="1"/>
  <c r="Q597" i="1"/>
  <c r="I600" i="1"/>
  <c r="K600" i="1"/>
  <c r="L600" i="1"/>
  <c r="N600" i="1"/>
  <c r="O600" i="1"/>
  <c r="P600" i="1"/>
  <c r="I601" i="1"/>
  <c r="K601" i="1"/>
  <c r="L601" i="1"/>
  <c r="N601" i="1"/>
  <c r="O601" i="1"/>
  <c r="P601" i="1"/>
  <c r="J613" i="1"/>
  <c r="K613" i="1"/>
  <c r="Q613" i="1"/>
  <c r="Q617" i="1" s="1"/>
  <c r="Q618" i="1" s="1"/>
  <c r="J614" i="1"/>
  <c r="K614" i="1"/>
  <c r="K617" i="1" s="1"/>
  <c r="K618" i="1" s="1"/>
  <c r="Q614" i="1"/>
  <c r="J615" i="1"/>
  <c r="K615" i="1"/>
  <c r="Q615" i="1"/>
  <c r="I617" i="1"/>
  <c r="J617" i="1"/>
  <c r="L617" i="1"/>
  <c r="N617" i="1"/>
  <c r="O617" i="1"/>
  <c r="P617" i="1"/>
  <c r="I618" i="1"/>
  <c r="J618" i="1"/>
  <c r="L618" i="1"/>
  <c r="N618" i="1"/>
  <c r="O618" i="1"/>
  <c r="P618" i="1"/>
  <c r="J630" i="1"/>
  <c r="K630" i="1"/>
  <c r="K637" i="1" s="1"/>
  <c r="K638" i="1" s="1"/>
  <c r="Q630" i="1"/>
  <c r="J631" i="1"/>
  <c r="K631" i="1"/>
  <c r="Q631" i="1"/>
  <c r="J632" i="1"/>
  <c r="K632" i="1"/>
  <c r="Q632" i="1"/>
  <c r="J633" i="1"/>
  <c r="J637" i="1" s="1"/>
  <c r="J638" i="1" s="1"/>
  <c r="K633" i="1"/>
  <c r="Q633" i="1"/>
  <c r="J634" i="1"/>
  <c r="K634" i="1"/>
  <c r="Q634" i="1"/>
  <c r="J635" i="1"/>
  <c r="K635" i="1"/>
  <c r="Q635" i="1"/>
  <c r="I637" i="1"/>
  <c r="L637" i="1"/>
  <c r="N637" i="1"/>
  <c r="O637" i="1"/>
  <c r="O638" i="1" s="1"/>
  <c r="P637" i="1"/>
  <c r="Q637" i="1"/>
  <c r="I638" i="1"/>
  <c r="L638" i="1"/>
  <c r="N638" i="1"/>
  <c r="P638" i="1"/>
  <c r="Q638" i="1"/>
  <c r="J650" i="1"/>
  <c r="K650" i="1"/>
  <c r="K656" i="1" s="1"/>
  <c r="K657" i="1" s="1"/>
  <c r="Q650" i="1"/>
  <c r="J651" i="1"/>
  <c r="K651" i="1"/>
  <c r="Q651" i="1"/>
  <c r="J652" i="1"/>
  <c r="K652" i="1"/>
  <c r="Q652" i="1"/>
  <c r="J653" i="1"/>
  <c r="K653" i="1"/>
  <c r="Q653" i="1"/>
  <c r="Q656" i="1" s="1"/>
  <c r="Q657" i="1" s="1"/>
  <c r="J654" i="1"/>
  <c r="K654" i="1"/>
  <c r="I656" i="1"/>
  <c r="J656" i="1"/>
  <c r="L656" i="1"/>
  <c r="L657" i="1" s="1"/>
  <c r="N656" i="1"/>
  <c r="O656" i="1"/>
  <c r="P656" i="1"/>
  <c r="I657" i="1"/>
  <c r="J657" i="1"/>
  <c r="N657" i="1"/>
  <c r="O657" i="1"/>
  <c r="P657" i="1"/>
  <c r="J669" i="1"/>
  <c r="K669" i="1"/>
  <c r="K674" i="1" s="1"/>
  <c r="K675" i="1" s="1"/>
  <c r="Q669" i="1"/>
  <c r="J670" i="1"/>
  <c r="J674" i="1" s="1"/>
  <c r="J675" i="1" s="1"/>
  <c r="K670" i="1"/>
  <c r="Q670" i="1"/>
  <c r="Q674" i="1" s="1"/>
  <c r="Q675" i="1" s="1"/>
  <c r="J671" i="1"/>
  <c r="K671" i="1"/>
  <c r="Q671" i="1"/>
  <c r="I674" i="1"/>
  <c r="L674" i="1"/>
  <c r="N674" i="1"/>
  <c r="O674" i="1"/>
  <c r="P674" i="1"/>
  <c r="I675" i="1"/>
  <c r="L675" i="1"/>
  <c r="N675" i="1"/>
  <c r="O675" i="1"/>
  <c r="P675" i="1"/>
  <c r="J688" i="1"/>
  <c r="J699" i="1" s="1"/>
  <c r="J700" i="1" s="1"/>
  <c r="J265" i="1" s="1"/>
  <c r="K688" i="1"/>
  <c r="Q688" i="1"/>
  <c r="Q699" i="1" s="1"/>
  <c r="Q700" i="1" s="1"/>
  <c r="J689" i="1"/>
  <c r="K689" i="1"/>
  <c r="Q689" i="1"/>
  <c r="J690" i="1"/>
  <c r="K690" i="1"/>
  <c r="Q690" i="1"/>
  <c r="J691" i="1"/>
  <c r="K691" i="1"/>
  <c r="Q691" i="1"/>
  <c r="J692" i="1"/>
  <c r="K692" i="1"/>
  <c r="Q692" i="1"/>
  <c r="J693" i="1"/>
  <c r="K693" i="1"/>
  <c r="Q693" i="1"/>
  <c r="J694" i="1"/>
  <c r="K694" i="1"/>
  <c r="Q694" i="1"/>
  <c r="J695" i="1"/>
  <c r="K695" i="1"/>
  <c r="Q695" i="1"/>
  <c r="J696" i="1"/>
  <c r="K696" i="1"/>
  <c r="Q696" i="1"/>
  <c r="J697" i="1"/>
  <c r="K697" i="1"/>
  <c r="Q697" i="1"/>
  <c r="I699" i="1"/>
  <c r="I700" i="1" s="1"/>
  <c r="I265" i="1" s="1"/>
  <c r="K699" i="1"/>
  <c r="L699" i="1"/>
  <c r="N699" i="1"/>
  <c r="O699" i="1"/>
  <c r="P699" i="1"/>
  <c r="K700" i="1"/>
  <c r="K265" i="1" s="1"/>
  <c r="L700" i="1"/>
  <c r="N700" i="1"/>
  <c r="O700" i="1"/>
  <c r="P700" i="1"/>
  <c r="J712" i="1"/>
  <c r="K712" i="1"/>
  <c r="Q712" i="1"/>
  <c r="Q717" i="1" s="1"/>
  <c r="Q718" i="1" s="1"/>
  <c r="J713" i="1"/>
  <c r="K713" i="1"/>
  <c r="K717" i="1" s="1"/>
  <c r="K718" i="1" s="1"/>
  <c r="Q713" i="1"/>
  <c r="J714" i="1"/>
  <c r="K714" i="1"/>
  <c r="Q714" i="1"/>
  <c r="I717" i="1"/>
  <c r="J717" i="1"/>
  <c r="L717" i="1"/>
  <c r="N717" i="1"/>
  <c r="O717" i="1"/>
  <c r="P717" i="1"/>
  <c r="I718" i="1"/>
  <c r="J718" i="1"/>
  <c r="L718" i="1"/>
  <c r="N718" i="1"/>
  <c r="O718" i="1"/>
  <c r="P718" i="1"/>
  <c r="J730" i="1"/>
  <c r="K730" i="1"/>
  <c r="Q730" i="1"/>
  <c r="J731" i="1"/>
  <c r="J741" i="1" s="1"/>
  <c r="K731" i="1"/>
  <c r="Q731" i="1"/>
  <c r="Q741" i="1" s="1"/>
  <c r="Q742" i="1" s="1"/>
  <c r="J732" i="1"/>
  <c r="K732" i="1"/>
  <c r="Q732" i="1"/>
  <c r="J733" i="1"/>
  <c r="K733" i="1"/>
  <c r="Q733" i="1"/>
  <c r="J734" i="1"/>
  <c r="K734" i="1"/>
  <c r="Q734" i="1"/>
  <c r="J735" i="1"/>
  <c r="K735" i="1"/>
  <c r="Q735" i="1"/>
  <c r="J736" i="1"/>
  <c r="K736" i="1"/>
  <c r="Q736" i="1"/>
  <c r="J737" i="1"/>
  <c r="K737" i="1"/>
  <c r="Q737" i="1"/>
  <c r="J739" i="1"/>
  <c r="K739" i="1"/>
  <c r="Q739" i="1"/>
  <c r="I741" i="1"/>
  <c r="I742" i="1" s="1"/>
  <c r="K741" i="1"/>
  <c r="K742" i="1" s="1"/>
  <c r="L741" i="1"/>
  <c r="M741" i="1"/>
  <c r="N741" i="1"/>
  <c r="O741" i="1"/>
  <c r="O742" i="1" s="1"/>
  <c r="P741" i="1"/>
  <c r="J742" i="1"/>
  <c r="L742" i="1"/>
  <c r="N742" i="1"/>
  <c r="P742" i="1"/>
  <c r="Q754" i="1"/>
  <c r="I757" i="1"/>
  <c r="J757" i="1"/>
  <c r="K757" i="1"/>
  <c r="L757" i="1"/>
  <c r="N757" i="1"/>
  <c r="O757" i="1"/>
  <c r="P757" i="1"/>
  <c r="P758" i="1" s="1"/>
  <c r="Q757" i="1"/>
  <c r="I758" i="1"/>
  <c r="J758" i="1"/>
  <c r="K758" i="1"/>
  <c r="L758" i="1"/>
  <c r="N758" i="1"/>
  <c r="O758" i="1"/>
  <c r="Q758" i="1"/>
  <c r="Q770" i="1"/>
  <c r="Q774" i="1" s="1"/>
  <c r="Q775" i="1" s="1"/>
  <c r="J771" i="1"/>
  <c r="K771" i="1"/>
  <c r="Q771" i="1"/>
  <c r="I774" i="1"/>
  <c r="J774" i="1"/>
  <c r="K774" i="1"/>
  <c r="L774" i="1"/>
  <c r="N774" i="1"/>
  <c r="O774" i="1"/>
  <c r="P774" i="1"/>
  <c r="P775" i="1" s="1"/>
  <c r="I775" i="1"/>
  <c r="J775" i="1"/>
  <c r="K775" i="1"/>
  <c r="L775" i="1"/>
  <c r="N775" i="1"/>
  <c r="O775" i="1"/>
  <c r="Q786" i="1"/>
  <c r="Q790" i="1" s="1"/>
  <c r="Q791" i="1" s="1"/>
  <c r="J787" i="1"/>
  <c r="K787" i="1"/>
  <c r="Q787" i="1"/>
  <c r="I790" i="1"/>
  <c r="I791" i="1" s="1"/>
  <c r="J790" i="1"/>
  <c r="K790" i="1"/>
  <c r="K791" i="1" s="1"/>
  <c r="L790" i="1"/>
  <c r="N790" i="1"/>
  <c r="O790" i="1"/>
  <c r="P790" i="1"/>
  <c r="J791" i="1"/>
  <c r="L791" i="1"/>
  <c r="N791" i="1"/>
  <c r="O791" i="1"/>
  <c r="P791" i="1"/>
  <c r="I266" i="1" l="1"/>
</calcChain>
</file>

<file path=xl/sharedStrings.xml><?xml version="1.0" encoding="utf-8"?>
<sst xmlns="http://schemas.openxmlformats.org/spreadsheetml/2006/main" count="2143" uniqueCount="1021">
  <si>
    <t>TOTAL ANUAL:</t>
  </si>
  <si>
    <t xml:space="preserve">TOTAL MENSUAL:   </t>
  </si>
  <si>
    <t>EVENTUAL</t>
  </si>
  <si>
    <t xml:space="preserve">SECRETARIA </t>
  </si>
  <si>
    <t>VACANTE SECRETARIA IMPLAN</t>
  </si>
  <si>
    <t>CONFIANZA</t>
  </si>
  <si>
    <t>DIRECTOR IMPLAN</t>
  </si>
  <si>
    <t>VACANTE DIRECTOR IMPLAN</t>
  </si>
  <si>
    <t>I. S. R.</t>
  </si>
  <si>
    <t>I. S. R. SLDO</t>
  </si>
  <si>
    <t>I. S. R. AGUI</t>
  </si>
  <si>
    <t>I. S. R. PV</t>
  </si>
  <si>
    <t>SUBSIDIO AL EMPLEO</t>
  </si>
  <si>
    <t>PRIMA VACACIONAL</t>
  </si>
  <si>
    <t>AGUINALDO</t>
  </si>
  <si>
    <t>SUELDO BASE</t>
  </si>
  <si>
    <t xml:space="preserve">R. F. C. </t>
  </si>
  <si>
    <t>CURP</t>
  </si>
  <si>
    <t>FECHA DE INGRESO</t>
  </si>
  <si>
    <t>PLAZA</t>
  </si>
  <si>
    <t xml:space="preserve">PUESTO </t>
  </si>
  <si>
    <t>NOMBRE DEL OCUPANTE</t>
  </si>
  <si>
    <t xml:space="preserve">PROGRAMA:  </t>
  </si>
  <si>
    <t>UNIDAD RESPONSABLE:   (125) INSTITUTO  DE PLANEACION MUNICIPAL</t>
  </si>
  <si>
    <t>UNIDAD PROGRAMATICA PRESUPUESTARIA:   (1) MUNICIPIO DE TANCÍTARO</t>
  </si>
  <si>
    <t>EJERCICIO PRESUPUESTAL:    2021</t>
  </si>
  <si>
    <t xml:space="preserve">NOMBRE DEL MUNICIPIO:TANCÍTARO </t>
  </si>
  <si>
    <t>N°. MUNICIPIO:083</t>
  </si>
  <si>
    <t>VICP000425TT4</t>
  </si>
  <si>
    <t>VICP000425MMNRBLA2</t>
  </si>
  <si>
    <t>SECRETARIA TRNSPARENCIA</t>
  </si>
  <si>
    <t>PAULINA LIZETH VIRRUETA CUBILLO</t>
  </si>
  <si>
    <t>CUGM920211K76</t>
  </si>
  <si>
    <t>CUGM920211HMNVZR02</t>
  </si>
  <si>
    <t>ENGARGADO DE TRANSPARENCIA</t>
  </si>
  <si>
    <t>MARTIN CUEVAS GUZMAN</t>
  </si>
  <si>
    <t>PROGRAMA:  Gobierno Accesible y Transparente</t>
  </si>
  <si>
    <t>UNIDAD RESPONSABLE:   (124) DIRECCIÓN DE TRANSPARENCIA</t>
  </si>
  <si>
    <t>SECRETARIA</t>
  </si>
  <si>
    <t>VACANTE</t>
  </si>
  <si>
    <t>MEZA880714CU7</t>
  </si>
  <si>
    <t>MEZA880714MMNNVZ02</t>
  </si>
  <si>
    <t>SUBDIRECTORA DE ARCHIVO</t>
  </si>
  <si>
    <t>MARIA AZUCENA MENDOZA ZAVALA</t>
  </si>
  <si>
    <t>PROGRAMA:   Rescate del acervo Historico</t>
  </si>
  <si>
    <t>UNIDAD RESPONSABLE:   (123) DIRECCIÓN DE ARCHIVO MUNICIPAL</t>
  </si>
  <si>
    <t>AUXILIAR</t>
  </si>
  <si>
    <t>AUZI020816MD2</t>
  </si>
  <si>
    <t>AUZI020816MMNGMSA6</t>
  </si>
  <si>
    <t>INSPECTORA DE SALUD</t>
  </si>
  <si>
    <t>MARIA ISABEL AGUIRRE ZAMORA</t>
  </si>
  <si>
    <t>SATS941103670</t>
  </si>
  <si>
    <t>SATS941103MMNNRL07</t>
  </si>
  <si>
    <t>SALLY MAGDALIA SANCHEZ DEL TORO</t>
  </si>
  <si>
    <t>OORJ981026NS5</t>
  </si>
  <si>
    <t>OORJ981026MMNRDN15</t>
  </si>
  <si>
    <t>JENNIFER OROZCO RODRIGUEZ</t>
  </si>
  <si>
    <t>PANL930401VC3</t>
  </si>
  <si>
    <t>PANL930401MMNRRZ29</t>
  </si>
  <si>
    <t>ENFEREMERA DEL CENTRO DE SALUD TANCITARO</t>
  </si>
  <si>
    <t>LUZ ADILENE PAREDES NARANJO</t>
  </si>
  <si>
    <t>EEAH8702234P2</t>
  </si>
  <si>
    <t>EEAH870223HMNSRG00</t>
  </si>
  <si>
    <t>QUIMICO EN EL CENTRO DE SALUD TANCITARO</t>
  </si>
  <si>
    <t>HUGO ALBERTO ESTRELLA ARANA</t>
  </si>
  <si>
    <t>AUEA901010SC8</t>
  </si>
  <si>
    <t>AUEA901010MMNNCN01</t>
  </si>
  <si>
    <t>SECRETARIA DE SALUD Y ENLACE DE ASUNTOS MIGRATORIOS</t>
  </si>
  <si>
    <t>MARIA DE LOS ANGELES ANGUIANO ECHEVARRIA</t>
  </si>
  <si>
    <t>MAAC880102UV3</t>
  </si>
  <si>
    <t>MAAC880102MMNRVN04</t>
  </si>
  <si>
    <t>DIRECTORA DE SALUD Y ASUNTOS MIGRATORIOS E INDIGENAS</t>
  </si>
  <si>
    <t>MARIA CANDELARIA MARIN AVALOS</t>
  </si>
  <si>
    <t>PROGRAMA:   Mejoramiento en la Calidad de Vida</t>
  </si>
  <si>
    <t>UNIDAD RESPONSABLE:   (122) DIRECCIÓN DE SALUD, ASUNTOS MIGRATORIOS E INDÍGENAS</t>
  </si>
  <si>
    <t>SECRETARIA JURIDICO</t>
  </si>
  <si>
    <t>SECRETARIA MINISTERIO PUBLICO</t>
  </si>
  <si>
    <t>GORG931211150</t>
  </si>
  <si>
    <t>GORG931211MMNNMD01</t>
  </si>
  <si>
    <t>JEFE DEL DEPARTAMENTO JURIDICO</t>
  </si>
  <si>
    <t>MARIA GUADALUPE GONZALEZ RAMIREZ</t>
  </si>
  <si>
    <t xml:space="preserve">PROGRAMA:   </t>
  </si>
  <si>
    <t>UNIDAD RESPONSABLE:   (121) DEPARTAMENTO JURÍDICO</t>
  </si>
  <si>
    <t>BRIGADISTA CONTRA INCENDIO</t>
  </si>
  <si>
    <t>ESTEBAN ANDRADE PANTOJA</t>
  </si>
  <si>
    <t>MELITON GARCIA CORTEZ</t>
  </si>
  <si>
    <t>SERGIO RICARDO CEJA CUEVAS</t>
  </si>
  <si>
    <t>VICE900704HMNVVL08</t>
  </si>
  <si>
    <t>ELIGIO VIVEROS CUEVAS</t>
  </si>
  <si>
    <t>TOOM540403JH8</t>
  </si>
  <si>
    <t>TOOM540403HMNRRR08</t>
  </si>
  <si>
    <t>MARTIN TORRES ORTIZ</t>
  </si>
  <si>
    <t>GUAB640905LK4</t>
  </si>
  <si>
    <t>GUAB640905HMNRGN09</t>
  </si>
  <si>
    <t>BENJAMIN GUERRERO AGUILAR</t>
  </si>
  <si>
    <t>JENER FRANCISCO ESTRADA RODRIGUEZ</t>
  </si>
  <si>
    <t>MOMA740319HDFRNR00</t>
  </si>
  <si>
    <t>JOSE ARMANDO MORA MENDOZA</t>
  </si>
  <si>
    <t>INSPECTOR DE SANEAMIENTO FORESTAL</t>
  </si>
  <si>
    <t>BACILIO VÁZQUEZ FERNANDEZ</t>
  </si>
  <si>
    <t>LEONARDO VIVEROS PANTOJA</t>
  </si>
  <si>
    <t>UNIDAD RESPONSABLE:   (120) DIRECCIÓN DE ECOLOGÍA</t>
  </si>
  <si>
    <t>ZASF901108GW1</t>
  </si>
  <si>
    <t>ZASF901108MMNMNL09</t>
  </si>
  <si>
    <t>SECRETARIA DE ECOLOGIA</t>
  </si>
  <si>
    <t>FLOR QUINTILIA ZAMORA SANCHEZ</t>
  </si>
  <si>
    <t>VIPE930109536</t>
  </si>
  <si>
    <t>VIPE930109HMNLRD01</t>
  </si>
  <si>
    <t>AUXILIAR DE LA DIRECCION DE ECOLOGIA</t>
  </si>
  <si>
    <t>EDUARDO VILLASEÑOR PAREDES</t>
  </si>
  <si>
    <t>MOVJ880623SP2</t>
  </si>
  <si>
    <t>MOVJ880623HMNRRS06</t>
  </si>
  <si>
    <t>DIRECTOR DE ECOLOGIA</t>
  </si>
  <si>
    <t>JESUS MORALES VARGAS</t>
  </si>
  <si>
    <t>PROGRAMA:   Area Natural Protegida de Flora y Fauna Pico de Tancitaro</t>
  </si>
  <si>
    <t>EURB9202122Y7</t>
  </si>
  <si>
    <t>EURB920212MMNSDL08</t>
  </si>
  <si>
    <t>SECRETARIA RENTAS TANCITARO</t>
  </si>
  <si>
    <t>BELEN ESQUIVEL RODRIGUEZ</t>
  </si>
  <si>
    <t>EUGA870705EX3</t>
  </si>
  <si>
    <t>EUGA870705MMNSTD08</t>
  </si>
  <si>
    <t>ADRIANA ESQUIVEL GUTIERREZ</t>
  </si>
  <si>
    <t>OIMA790303AI8</t>
  </si>
  <si>
    <t>OIMA790303MMNRRL04</t>
  </si>
  <si>
    <t>SECRETARIA DEL MODULO DE INFORMACION</t>
  </si>
  <si>
    <t>ALICIA ORTIZ MORA</t>
  </si>
  <si>
    <t>VAZE680311A66</t>
  </si>
  <si>
    <t>VAZE680311MMNRRL13</t>
  </si>
  <si>
    <t>ELVIRA VARGAS ZARATE</t>
  </si>
  <si>
    <t>SOSJ841115MH2</t>
  </si>
  <si>
    <t>SOSJ841115HMNLLN06</t>
  </si>
  <si>
    <t>ENCARGADO DE INFORMATICA</t>
  </si>
  <si>
    <t>JUAN DIEGO SOLORZANO SOLORZANO</t>
  </si>
  <si>
    <t>PROGRAMA:  TIC´S EFICIENTES Y EFICASES</t>
  </si>
  <si>
    <t>UNIDAD RESPONSABLE:   (119) DIRECCIÓN DE INFORMÁTICA</t>
  </si>
  <si>
    <t>ROSE810425JS3</t>
  </si>
  <si>
    <t>ROSE810425MMNDBS09</t>
  </si>
  <si>
    <t>ENCARGADA DE DEPORTES</t>
  </si>
  <si>
    <t>ESTELA RODIGUEZ SOBERANO</t>
  </si>
  <si>
    <t>MAGN8510288V6</t>
  </si>
  <si>
    <t>MAGN851028HCSRMC04</t>
  </si>
  <si>
    <t>AUXILIAR DE  EDUCACION, CULTURA Y DEPORTE</t>
  </si>
  <si>
    <t>NICOLAS MARTINEZ GOMEZ</t>
  </si>
  <si>
    <t>GALG8209258W9</t>
  </si>
  <si>
    <t>GALG820925MMNRCD09</t>
  </si>
  <si>
    <t>ECO BIBLIOTECA</t>
  </si>
  <si>
    <t>MA. GUADALUPE GARNICA LUCAS</t>
  </si>
  <si>
    <t>LEEA890318AJ6</t>
  </si>
  <si>
    <t>LEEA890318MMNMQN01</t>
  </si>
  <si>
    <t>SECRETARIA  EDUCACION, CULTURA Y DEPORTE</t>
  </si>
  <si>
    <t>ANIA LIZET LEMUS EQUIHUA</t>
  </si>
  <si>
    <t>OAVP9408225N1</t>
  </si>
  <si>
    <t>OAVP940822MMNLRR05</t>
  </si>
  <si>
    <t>BIBLIOTECARIA MUNICIPAL</t>
  </si>
  <si>
    <t>PERLA YESENIA OLALDE VIRRUETA</t>
  </si>
  <si>
    <t>OORC910715ATA</t>
  </si>
  <si>
    <t>OORC910715HMNCMS03</t>
  </si>
  <si>
    <t>DIRECTOR DE EDUCACION, CULTURA Y DEPORTE</t>
  </si>
  <si>
    <t>CESAR OCHOA RAMIREZ</t>
  </si>
  <si>
    <t>PROGRAMA:  POR UN MEJOR DESARROLLO Y CRECIMIENTO DE LOS NIÑOS Y JOVENES</t>
  </si>
  <si>
    <t>UNIDAD RESPONSABLE:   (118) DIRECCIÓN DE EDUCACIÓN, CULTURA Y DEPORTE</t>
  </si>
  <si>
    <t>ZAZE991208GS7</t>
  </si>
  <si>
    <t>ZAZE991208MMNMML08</t>
  </si>
  <si>
    <t>SECRETARIA DE INDUSTRIA Y COMERCIO</t>
  </si>
  <si>
    <t>ELIANA ZAMBRANO ZAMORA</t>
  </si>
  <si>
    <t>GAMA800103U80</t>
  </si>
  <si>
    <t>GAMA800103HMNRRN19</t>
  </si>
  <si>
    <t>AUXILIAR DE INDUSTRIA Y COMERCIO</t>
  </si>
  <si>
    <t>ANGEL OSVALDO GARCIA MORALES</t>
  </si>
  <si>
    <t>MAZA790812PA3</t>
  </si>
  <si>
    <t>MAZA790812MMNLXN09</t>
  </si>
  <si>
    <t>DIRECTOR DE FOMENTO INDUSTRIAL, COMERCIO, TURISMO Y EMPLEO</t>
  </si>
  <si>
    <t>ANA ERIKA MALDONADO ZUÑIGA</t>
  </si>
  <si>
    <t>UNIDAD RESPONSABLE:   (117) DIRECCIÓN DE INDUSTRIA Y COMERCIO</t>
  </si>
  <si>
    <t>SECRETARIA DE LA DIRECCIÓN DESARROLLO RURAL</t>
  </si>
  <si>
    <t>SECRETARIA 1</t>
  </si>
  <si>
    <t>MOSI9208029M0</t>
  </si>
  <si>
    <t>MOSI920802HMNRNG09</t>
  </si>
  <si>
    <t>ASESOR DE DESARROLLO RURAL</t>
  </si>
  <si>
    <t>JOSÉ IGNACIO MORALES SANCHEZ</t>
  </si>
  <si>
    <t>EUAM871006GH8</t>
  </si>
  <si>
    <t>EUAM871006HMNQGG07</t>
  </si>
  <si>
    <t xml:space="preserve">DIRECTOR DE DESARROLLO RURAL </t>
  </si>
  <si>
    <t>MIGUEL FLORENCIO EQUIHUA AGUIRRE</t>
  </si>
  <si>
    <t>UNIDAD RESPONSABLE:   (116) DIRECCIÓN DE DESARROLLO RURAL</t>
  </si>
  <si>
    <t>MELE7309069A8</t>
  </si>
  <si>
    <t>MELE730906HMNNPN04</t>
  </si>
  <si>
    <t>ENCARGADO DE PANTEON</t>
  </si>
  <si>
    <t>ENRIQUE MENDEZ LOPEZ</t>
  </si>
  <si>
    <t xml:space="preserve">PROGRAMA: </t>
  </si>
  <si>
    <t>UNIDAD RESPONSABLE:   (115) DIRECCIÓN DE SERVICIOS PÚBLICOS MUNICIPALES</t>
  </si>
  <si>
    <t>SASS900103DP2</t>
  </si>
  <si>
    <t>SASS900103HMNNNL07</t>
  </si>
  <si>
    <t>ENCARGADO DE RASTRO MUNICIPAL</t>
  </si>
  <si>
    <t>SALVADOR SANABRIA SANCHEZ</t>
  </si>
  <si>
    <t>PARQUES Y JARDINES</t>
  </si>
  <si>
    <t>AUXILIAR DE JARDINERO</t>
  </si>
  <si>
    <t>EIMA0007133W6</t>
  </si>
  <si>
    <t>EIMA000713HMNSNLA8</t>
  </si>
  <si>
    <t>ALEJANDRO IMANOL ESPINOSA MONTELONGO</t>
  </si>
  <si>
    <t>AUSA531016HW1</t>
  </si>
  <si>
    <t>AUSA531016HMNGPD03</t>
  </si>
  <si>
    <t>BASE</t>
  </si>
  <si>
    <t>ADAN AGUIRRE SEPULVEDA</t>
  </si>
  <si>
    <t>LAOS880511CC6</t>
  </si>
  <si>
    <t>LAOS880511HMNZCR07</t>
  </si>
  <si>
    <t>SERGIO LAZARO OCHOA</t>
  </si>
  <si>
    <t>GUEA4911208M1</t>
  </si>
  <si>
    <t>GUEA491120HMNRSN02</t>
  </si>
  <si>
    <t xml:space="preserve">ANTONIO GUERRA ESTRELLA </t>
  </si>
  <si>
    <t>PAMN341206CC8</t>
  </si>
  <si>
    <t>PAMN341206HMNCSR05</t>
  </si>
  <si>
    <t>MANTENIMIENTO DE SERVICIOS MUNICIPALES</t>
  </si>
  <si>
    <t>NORBERTO PACHECO MESA</t>
  </si>
  <si>
    <t>AUCM4610066U7</t>
  </si>
  <si>
    <t>AUCM461006HMNGRS04</t>
  </si>
  <si>
    <t>JARDINERO DE LA PLAZA</t>
  </si>
  <si>
    <t>MOISES AGUILAR CARRANZA</t>
  </si>
  <si>
    <t>CARJ86051298A</t>
  </si>
  <si>
    <t>CARJ860512HMNPMN03</t>
  </si>
  <si>
    <t>AUXILIAR DE ALUMBRADO PÚBLICO</t>
  </si>
  <si>
    <t>JUAN CARLOS CAPILLA RAMIREZ</t>
  </si>
  <si>
    <t>EEMM6910032H4</t>
  </si>
  <si>
    <t>EEMM691003HMNSRG05</t>
  </si>
  <si>
    <t>ENC. DE ALUMBRADO PUBLICO</t>
  </si>
  <si>
    <t>MIGUEL ESTRELLA MURILLO</t>
  </si>
  <si>
    <t>MANTENIMIENTO DE CABAÑITAS</t>
  </si>
  <si>
    <t>RECOLECTOR DE BASURA</t>
  </si>
  <si>
    <t>BACM880907MR2</t>
  </si>
  <si>
    <t>BACM880907MJCRRY04</t>
  </si>
  <si>
    <t>TRABAJADOR DE ASEO PUBLICO</t>
  </si>
  <si>
    <t>MIRYAM CELINA BARRIOS CERVANTES</t>
  </si>
  <si>
    <t>SARJ860916DUA</t>
  </si>
  <si>
    <t>SARJ860916HMNNMQ00</t>
  </si>
  <si>
    <t>JOAQUIN SANCHEZ RAMIREZ</t>
  </si>
  <si>
    <t>MACA740311F68</t>
  </si>
  <si>
    <t>MACA740311MMNGRD01</t>
  </si>
  <si>
    <t>ADELA MAGAÑA CORTEZ</t>
  </si>
  <si>
    <t>HUVA650102HR5</t>
  </si>
  <si>
    <t>HUVA650102MMNRRN08</t>
  </si>
  <si>
    <t>ENCARGADO DE BASURERO MUNICIPAL</t>
  </si>
  <si>
    <t>ANTONIA HUERTA VARGAS</t>
  </si>
  <si>
    <t>ZAGO01022211A</t>
  </si>
  <si>
    <t>ZAGO010222HMNRRMA2</t>
  </si>
  <si>
    <t>OMAR ZARATE GARNICA</t>
  </si>
  <si>
    <t>SARA8010034Z9</t>
  </si>
  <si>
    <t>SARA801003HMNNML05</t>
  </si>
  <si>
    <t>CHOFER DE CAMION</t>
  </si>
  <si>
    <t>ALFREDO SANCHEZ RAMIREZ</t>
  </si>
  <si>
    <t>RARS740302IR7</t>
  </si>
  <si>
    <t>RARS740302HMNMYR00</t>
  </si>
  <si>
    <t>SERGIO RAMIREZ REYNAGA</t>
  </si>
  <si>
    <t>IISB980920L98</t>
  </si>
  <si>
    <t>IISB980920HMNRNR08</t>
  </si>
  <si>
    <t>BRUNO IRIANDA SANCHEZ</t>
  </si>
  <si>
    <t>SASE8312275N7</t>
  </si>
  <si>
    <t>SASE831227MMNNNS04</t>
  </si>
  <si>
    <t>ESTELA SANCHEZ SANCHEZ</t>
  </si>
  <si>
    <t>WEDJ690711K18</t>
  </si>
  <si>
    <t>WEDJ690711HMNNGS04</t>
  </si>
  <si>
    <t>ENCARGADO DE LA BLOQUERA Y VELADOR DEL TALLER MECANICO</t>
  </si>
  <si>
    <t>JESÚS WENCES DIEGO</t>
  </si>
  <si>
    <t>CARD7001305R0</t>
  </si>
  <si>
    <t>CARD700130MMNPSL05</t>
  </si>
  <si>
    <t>ASEO  PLAZA APO DEL ROSARIO</t>
  </si>
  <si>
    <t>DELFINA CAPILLA RIOS</t>
  </si>
  <si>
    <t>TOCD000907QH6</t>
  </si>
  <si>
    <t>TOCD000907HMNRSGA4</t>
  </si>
  <si>
    <t>AUXILIAR DE MECANICO</t>
  </si>
  <si>
    <t>DIEGO ALBERTO TORRES CASTILLO</t>
  </si>
  <si>
    <t>YIRP710822786</t>
  </si>
  <si>
    <t>YIRP710822HMNRYR07</t>
  </si>
  <si>
    <t>CHOFER DE CAMION DE BASURA</t>
  </si>
  <si>
    <t>PORFIRIO YRIANDA REYNAGA</t>
  </si>
  <si>
    <t>VESM8711059V0</t>
  </si>
  <si>
    <t>VESM871105HMNGPR05</t>
  </si>
  <si>
    <t>MARIANO VEGA SEPULVEDA</t>
  </si>
  <si>
    <t>CEME7403159R8</t>
  </si>
  <si>
    <t>CEME740315MMNRJL09</t>
  </si>
  <si>
    <t>ELIDA CERANO MEJIA</t>
  </si>
  <si>
    <t>CAPB980804DC2</t>
  </si>
  <si>
    <t>CAPB980804MMNLRR00</t>
  </si>
  <si>
    <t>MARIA BERENICE CALDERON PARDO</t>
  </si>
  <si>
    <t>NAGJ8010227A1</t>
  </si>
  <si>
    <t>NAGJ801022HMNRLN02</t>
  </si>
  <si>
    <t>JUAN NARANJO GALVAN</t>
  </si>
  <si>
    <t>GATM810305JN1</t>
  </si>
  <si>
    <t>GATM810305HMNRRG01</t>
  </si>
  <si>
    <t>MIGUEL GARCIA TORRES</t>
  </si>
  <si>
    <t>ROAS7211086R3</t>
  </si>
  <si>
    <t>ROAS721108HPLMLV03</t>
  </si>
  <si>
    <t>SEVERIANO ROMAN ALVAREZ</t>
  </si>
  <si>
    <t>CACS690531N71</t>
  </si>
  <si>
    <t>CACS690531MMNLSC07</t>
  </si>
  <si>
    <t>INTENDENTE DEL AUDITORIO MUNICIPAL</t>
  </si>
  <si>
    <t>MA SOCORRO CALDERON CASTILLO</t>
  </si>
  <si>
    <t>SALJ571013R49</t>
  </si>
  <si>
    <t>SALJ571013HMNNPQ09</t>
  </si>
  <si>
    <t>RECOLECTOR DE BASURA Y CHOFER DE PIPA</t>
  </si>
  <si>
    <t>JOAQUIN SANCHEZ LOPEZ</t>
  </si>
  <si>
    <t>EUGA770312A96</t>
  </si>
  <si>
    <t>EUGA770312HMNSRR06</t>
  </si>
  <si>
    <t>MECANICO</t>
  </si>
  <si>
    <t>ARMANDO ESQUIVEL GUERRERO</t>
  </si>
  <si>
    <t>TOCJ780408R16</t>
  </si>
  <si>
    <t>TOCJ780408HMNRBR04</t>
  </si>
  <si>
    <t>MECANICO DE MOTOR DE GASOLINA</t>
  </si>
  <si>
    <t xml:space="preserve">JORGE ALBERTO TORRES CUBILLO </t>
  </si>
  <si>
    <t>VABL820508S23</t>
  </si>
  <si>
    <t>VABL820508HMNLTS08</t>
  </si>
  <si>
    <t>RECOLECTORES DE BASURA</t>
  </si>
  <si>
    <t>LUIS FERNANDO VALERIO BOTELLO</t>
  </si>
  <si>
    <t>MAFH600417AB9</t>
  </si>
  <si>
    <t>MAFH600417HMNTRP00</t>
  </si>
  <si>
    <t>HIPOLITO MATA FARIAS</t>
  </si>
  <si>
    <t>MARR7809081K4</t>
  </si>
  <si>
    <t>MARR780908MMNGSS02</t>
  </si>
  <si>
    <t>MA DEL ROSARIO MAGAÑA ROSALES</t>
  </si>
  <si>
    <t>SOSL530621TD0</t>
  </si>
  <si>
    <t>SOSL530621HMNLLS06</t>
  </si>
  <si>
    <t>LUIS SOLORZANO SOLORZANO</t>
  </si>
  <si>
    <t>BORG591102AJ5</t>
  </si>
  <si>
    <t>BORG591102MMNTCL02</t>
  </si>
  <si>
    <t>GLORIA BOTELLO RICO</t>
  </si>
  <si>
    <t>NEZA8712067J6</t>
  </si>
  <si>
    <t>NEZA871206MMNGMN06</t>
  </si>
  <si>
    <t>INTENDENTE  EDIFICIO MUNICIPAL</t>
  </si>
  <si>
    <t>ANA YOLANDA NEGRETE ZAMBRANO</t>
  </si>
  <si>
    <t>NAGS900716GH3</t>
  </si>
  <si>
    <t>NAGS900716MMNRLS09</t>
  </si>
  <si>
    <t>SUSANA NARANJO GALVAN</t>
  </si>
  <si>
    <t>TOHT780116US6</t>
  </si>
  <si>
    <t>TOHT780116MMNRRR02</t>
  </si>
  <si>
    <t>TERESA TORRES HUERTA</t>
  </si>
  <si>
    <t>LEEG840626FU9</t>
  </si>
  <si>
    <t>LEEG840626MMNMQD27</t>
  </si>
  <si>
    <t>MA. GUADALUPE LOURDES LEMUS EQUIHUA</t>
  </si>
  <si>
    <t>AAZJ801014BX8</t>
  </si>
  <si>
    <t>AAZJ801014HMNLXS03</t>
  </si>
  <si>
    <t>JOSE ALVAREZ ZUÑIGA</t>
  </si>
  <si>
    <t>VAVR791026K55</t>
  </si>
  <si>
    <t>VAVR791026MMNZZS02</t>
  </si>
  <si>
    <t>ROSA DELIA VAZQUEZ VAZQUEZ</t>
  </si>
  <si>
    <t>NAGJ9203237W3</t>
  </si>
  <si>
    <t>NAGJ920323HMNRNH02</t>
  </si>
  <si>
    <t>JHONY NARANJO GONZALEZ</t>
  </si>
  <si>
    <t>SARL850417454</t>
  </si>
  <si>
    <t>SARL850417HMNNMC04</t>
  </si>
  <si>
    <t>LUCIANO SANCHEZ RAMIREZ</t>
  </si>
  <si>
    <t>COLG7802114T0</t>
  </si>
  <si>
    <t>COLG780211MMNRGD09</t>
  </si>
  <si>
    <t>MA. GUADALUPE CORTES LEGORRETA</t>
  </si>
  <si>
    <t>TOGS770601TI0</t>
  </si>
  <si>
    <t>TOGS770601MMNRRL07</t>
  </si>
  <si>
    <t>SILVIA TORRES GUERRERO</t>
  </si>
  <si>
    <t>PAQG670305KMA</t>
  </si>
  <si>
    <t>PAQG670305MMNRZR01</t>
  </si>
  <si>
    <t>GRACIELA PARDO QUEZADA</t>
  </si>
  <si>
    <t>EURR560125LZ2</t>
  </si>
  <si>
    <t>EURR560125HMNSMM02</t>
  </si>
  <si>
    <t>RAMON ESQUIVEL RAMIREZ</t>
  </si>
  <si>
    <t>EURJ580914N47</t>
  </si>
  <si>
    <t>EURJ580914HMNSMV02</t>
  </si>
  <si>
    <t>JUVENAL ESQUIVEL RAMIREZ</t>
  </si>
  <si>
    <t>GOBC970730HU0</t>
  </si>
  <si>
    <t>GOBC970730HMNNCR02</t>
  </si>
  <si>
    <t>RESPONSABLE DE SERVICIOS PÚBLICOS  MUNICIPALES</t>
  </si>
  <si>
    <t>CRISTIAN OSVALDO GONZALEZ BUCIO</t>
  </si>
  <si>
    <t>RAGB8810018R4</t>
  </si>
  <si>
    <t>RAGB881001MMNMRL05</t>
  </si>
  <si>
    <t>SECRETARIA DE LA SUBDIRECCIÓN DE SERVICIOS PUBLICOS MUNICIPALES</t>
  </si>
  <si>
    <t>BLANCA ALEJANDRA RAMIREZ GARCIA</t>
  </si>
  <si>
    <t>SAZJ870622MI8</t>
  </si>
  <si>
    <t>SAZJ870622HMNNMC03</t>
  </si>
  <si>
    <t>JACOB SANABRIA ZAMORA</t>
  </si>
  <si>
    <t>PROGRAMA:   Coordinacion y comunicación Para un Mejor Servicio a la Ciudadania</t>
  </si>
  <si>
    <t>GUSF010213NJ6</t>
  </si>
  <si>
    <t>GUSF010213MMNRNRA0</t>
  </si>
  <si>
    <t>ELEMENTO DE APOYO</t>
  </si>
  <si>
    <t>MARIA FERNANDA GUERRA SANCHEZ</t>
  </si>
  <si>
    <t>GUZR970930UPA</t>
  </si>
  <si>
    <t>GUZR970930MMNRMC01</t>
  </si>
  <si>
    <t>PARAMEDICO DE PROTECCIÓN CIVIL</t>
  </si>
  <si>
    <t>MARIA DEL ROCIO GUERRERO ZAMORA</t>
  </si>
  <si>
    <t>VILJ970620SJ3</t>
  </si>
  <si>
    <t>VILJ970620HMNDNS02</t>
  </si>
  <si>
    <t>OPERADOR/PARAMEDICO</t>
  </si>
  <si>
    <t>JUSEH ALEJANDRO VIDALES LANDIN</t>
  </si>
  <si>
    <t>EUSS960915I56</t>
  </si>
  <si>
    <t>EUSS960915HMNQNN00</t>
  </si>
  <si>
    <t>SANTIAGO OTONIEL EQUIHUA SANCHEZ</t>
  </si>
  <si>
    <t>RIPM970522KL2</t>
  </si>
  <si>
    <t>RIPM970522MMNVRR00</t>
  </si>
  <si>
    <t>ENFERMERA GENERAL</t>
  </si>
  <si>
    <t>MAURA YANET RIVERA PEREZ</t>
  </si>
  <si>
    <t>JORGE LUIS ZAMORA SANCHEZ</t>
  </si>
  <si>
    <t>SOCORRISTA DE PROTECCION CIVIL</t>
  </si>
  <si>
    <t>SOFÍA EQUÍHUA RAMÍREZ</t>
  </si>
  <si>
    <t>LUIS ENRIQUE MENDOZA QUIROZ</t>
  </si>
  <si>
    <t>PUTC940224GEA</t>
  </si>
  <si>
    <t>PUTC940224HMNLRS07</t>
  </si>
  <si>
    <t>CESAR PULIDO TORRES</t>
  </si>
  <si>
    <t>MOAE931206IS4</t>
  </si>
  <si>
    <t>MOAE931206MMNNLL06</t>
  </si>
  <si>
    <t>MARIA ELIZABETH MONTAÑO ALCANTAR</t>
  </si>
  <si>
    <t>LOTA910713QI8</t>
  </si>
  <si>
    <t>LOTA910713MMNPRN05</t>
  </si>
  <si>
    <t>ANA MARÍA LÓPEZ TORRES</t>
  </si>
  <si>
    <t>MEGR910227T13</t>
  </si>
  <si>
    <t>MEGR910227MMNNVS08</t>
  </si>
  <si>
    <t>ROSAURA MENDOZA GOVEA</t>
  </si>
  <si>
    <t>ZASA900305F57</t>
  </si>
  <si>
    <t>ZASA900305HMNMNR00</t>
  </si>
  <si>
    <t>COMANDANTE Y PARAMEDICO DE PROTECCIÓN CIVIL</t>
  </si>
  <si>
    <t>ARTURO ASCENCION ZAMORA SÁNCHEZ</t>
  </si>
  <si>
    <t>SOLA710520JCA</t>
  </si>
  <si>
    <t>SOLA710520HMNLPR00</t>
  </si>
  <si>
    <t>JOSE ARTURO SOLORZANO LOPEZ</t>
  </si>
  <si>
    <t>PUTS8208212V1</t>
  </si>
  <si>
    <t>PUTS820821HMNLRL07</t>
  </si>
  <si>
    <t>DIRECTOR DE PROTECCIÓN CIVIL</t>
  </si>
  <si>
    <t>SALVADOR PULIDO TORRES</t>
  </si>
  <si>
    <t>UNIDAD RESPONSABLE:   (114) DIRECCIÓN DE PROTECCIÓN CIVIL</t>
  </si>
  <si>
    <t>ASESOR JURIDICO</t>
  </si>
  <si>
    <t>AAMP960423UP6</t>
  </si>
  <si>
    <t>AAMP960423MMNVNR09</t>
  </si>
  <si>
    <t>ENCARGADA DE LA INSTANCIA DEL ADULTO MAYOR</t>
  </si>
  <si>
    <t>PERLA GEORGINA AVALOS MONTIEL</t>
  </si>
  <si>
    <t>EECR840514SF0</t>
  </si>
  <si>
    <t>EECR840514MMNSRS01</t>
  </si>
  <si>
    <t>ASESOR DEL SISTEMA MUNICIPAL PARA LAS NIÑAS, NIÑOS Y ADOLESENTES</t>
  </si>
  <si>
    <t>ROSA ELIA ESTRELLA CORDOBA</t>
  </si>
  <si>
    <t>EERR760615RM5</t>
  </si>
  <si>
    <t>EERR760615MDFSMC09</t>
  </si>
  <si>
    <t>DIRECTORA DE  LA MUJER, JUVENTUD Y GRUPOS VULNERABLES</t>
  </si>
  <si>
    <t>ROCIO DEL CARMEN ESTRELLA RAMOS</t>
  </si>
  <si>
    <t>PROGRAMA:   DESARROLLO INTEGRAL PARA MUJERES, JOVENES Y GRUPOS VULNERABLES</t>
  </si>
  <si>
    <t>UNIDAD RESPONSABLE:   (113) DIRECCIÓN DE LA MUJER, JUVENTUD Y GRUPOS VULNERABLES</t>
  </si>
  <si>
    <t>CAVB540714MMNLZL02</t>
  </si>
  <si>
    <t>PROMOTORA DE EAEYD TALLER CORTE Y CONFECCION</t>
  </si>
  <si>
    <t>BLANCA LUZ CALDERON VAZQUEZ</t>
  </si>
  <si>
    <t>PERE960124MMNRMR05</t>
  </si>
  <si>
    <t>MAESTRA DE LA ESCUELA DE EDUCACION ESPECIAL</t>
  </si>
  <si>
    <t xml:space="preserve">Eratzeny Rosario Pérez Ramírez </t>
  </si>
  <si>
    <t>COHD950404PU4</t>
  </si>
  <si>
    <t>COHD950404MMNRRR07</t>
  </si>
  <si>
    <t>MEDICO DE SMDIF VESPERTINO</t>
  </si>
  <si>
    <t>DORA AILIN CORDOBA HERNANDEZ</t>
  </si>
  <si>
    <t>LUOP9611272U2</t>
  </si>
  <si>
    <t>LUOP961127MMNCRL02</t>
  </si>
  <si>
    <t>SECRETARIA DEL SISTEMA MUNICIPAL DIF</t>
  </si>
  <si>
    <t>PAOLA JAZMIN LUCATERO ORTIZ</t>
  </si>
  <si>
    <t>NEEM971008CC1</t>
  </si>
  <si>
    <t>NEEM971008MMNGSR05</t>
  </si>
  <si>
    <t>MARIANA NEGRETE ESTRADA</t>
  </si>
  <si>
    <t>EUEA950312QV6</t>
  </si>
  <si>
    <t>EUEA950312MMNQQN05</t>
  </si>
  <si>
    <t>PROMOTORA DE AAFD</t>
  </si>
  <si>
    <t>MARIA DE LOS ANGELES EQUIHUA EQUIHUA</t>
  </si>
  <si>
    <t>CAAM941231H14</t>
  </si>
  <si>
    <t>CAAM941231MMNHLG08</t>
  </si>
  <si>
    <t>MAESTRA DE TERAPIA DE LENGUAJE</t>
  </si>
  <si>
    <t>MARIA MAGDALENA CHAVEZ ALEJANDREZ</t>
  </si>
  <si>
    <t>TOEL950723446</t>
  </si>
  <si>
    <t>TOEL950723MMNRQC09</t>
  </si>
  <si>
    <t>ENCARGADA DE FARMACIA</t>
  </si>
  <si>
    <t>LUCILA TORRES EQUIHUA</t>
  </si>
  <si>
    <t>VIRA970726BI9</t>
  </si>
  <si>
    <t>VIRA970726MMNRDL09</t>
  </si>
  <si>
    <t>MAESTRA EDUCACION ESPECIAL</t>
  </si>
  <si>
    <t>ALMA GUADALUPE VIRRUETA RODRIGUEZ</t>
  </si>
  <si>
    <t>SACS921222AD2</t>
  </si>
  <si>
    <t>SACS921222MMNNSN09</t>
  </si>
  <si>
    <t>PSICOLOGO DE LA ESCUELA DE EDUCACION ESPECIAL</t>
  </si>
  <si>
    <t>SANDY JUVANY SANCHEZ CASTILLO</t>
  </si>
  <si>
    <t>MOTR851209MXA</t>
  </si>
  <si>
    <t>MOTR851209HMNRRC01</t>
  </si>
  <si>
    <t>DENTISTA</t>
  </si>
  <si>
    <t>RICARDO MORA TORRES</t>
  </si>
  <si>
    <t>GOSE961025CX6</t>
  </si>
  <si>
    <t>GOSE961025HMNNNR03</t>
  </si>
  <si>
    <t>PROMOTOR DE DESAYUNOS ESCOLARES</t>
  </si>
  <si>
    <t>ERIK ALEJADRO GONZALEZ SANCHEZ</t>
  </si>
  <si>
    <t>VIMG9110265D5</t>
  </si>
  <si>
    <t>VIMG911026MMNRRD02</t>
  </si>
  <si>
    <t>ENCARGADA DE FARMACIA TURNO VESPERTINO</t>
  </si>
  <si>
    <t>MARIA GUADALUPE VIRRUETA MORA</t>
  </si>
  <si>
    <t>MERG9512277B1</t>
  </si>
  <si>
    <t>MERG951227MMNDLD04</t>
  </si>
  <si>
    <t>ENCARGADA DE PROYECTOS PRODUCTIVOS</t>
  </si>
  <si>
    <t>MARIA GUADALUPE MEDINA RUELAS</t>
  </si>
  <si>
    <t>AEHA8910123NA</t>
  </si>
  <si>
    <t>AEHA891012HMNRRB08</t>
  </si>
  <si>
    <t>ABEL AREVALO HURTADO</t>
  </si>
  <si>
    <t>BOJE730612N39</t>
  </si>
  <si>
    <t>BOJE730612MMNTRL09</t>
  </si>
  <si>
    <t>INTENDENTE DE LA ESCUELITA ESPECIAL</t>
  </si>
  <si>
    <t>MARIA ELENA BOTELLO JERONIMO</t>
  </si>
  <si>
    <t>GACM900422V70</t>
  </si>
  <si>
    <t>GACM900422MMNRRG04</t>
  </si>
  <si>
    <t>MAGDA ARACELI GARCIA CARRILLO</t>
  </si>
  <si>
    <t>VARR900703FP8</t>
  </si>
  <si>
    <t>VARR900703MMNZDS09</t>
  </si>
  <si>
    <t>PSICOLOGO DEL DIF</t>
  </si>
  <si>
    <t>MARIA DEL ROSARIO VAZQUEZ RODRIGUEZ</t>
  </si>
  <si>
    <t>HEON9010102J3</t>
  </si>
  <si>
    <t>HEON901010MMNRRD04</t>
  </si>
  <si>
    <t>DIRECTORA ESCUELA ESPECIAL DIF</t>
  </si>
  <si>
    <t>NADIA ARAHI HERNANDEZ ORTIZ</t>
  </si>
  <si>
    <t>GUHC8502055R9</t>
  </si>
  <si>
    <t>GUHC850205MMNRRL06</t>
  </si>
  <si>
    <t>ENCARGADA DE LA UBR</t>
  </si>
  <si>
    <t>CLAUDIA YANETH GUERRA HERNANDEZ</t>
  </si>
  <si>
    <t>LOTA9109191Y5</t>
  </si>
  <si>
    <t>LOTA910919MMNPRL05</t>
  </si>
  <si>
    <t>TERAPISTA DE UBR</t>
  </si>
  <si>
    <t>ALMA ESPERANZA LOPEZ TORRES</t>
  </si>
  <si>
    <t>MEGL851112MS9</t>
  </si>
  <si>
    <t>MEGL851112MMNZNR03</t>
  </si>
  <si>
    <t>MAESTRA  DE LA LUDOTECA</t>
  </si>
  <si>
    <t>LAURA GABRIELA MEZA GONZALEZ</t>
  </si>
  <si>
    <t>ZAEL8408175J9</t>
  </si>
  <si>
    <t>ZAEL840817MMNRSR00</t>
  </si>
  <si>
    <t>PROMOTORA DE EAEYD</t>
  </si>
  <si>
    <t>LAURA BERENICE ZARATE ESPINOZA</t>
  </si>
  <si>
    <t>OISM900303PZ1</t>
  </si>
  <si>
    <t>OISM900303MMNRNR00</t>
  </si>
  <si>
    <t>CAPTURISTA DEL DIF</t>
  </si>
  <si>
    <t>MIRNA ELIZABETH ORTIZ SANCHEZ</t>
  </si>
  <si>
    <t>EUAL760511UI2</t>
  </si>
  <si>
    <t>EUAL760511MDFQGN01</t>
  </si>
  <si>
    <t>DIRECTORA DEL SISTEMA DIF MUNICIPAL</t>
  </si>
  <si>
    <t>LINDA LUZ EQUIHUA AGUIRRE</t>
  </si>
  <si>
    <t>PROGRAMA:   DIF DAR ATENCIÓN Y SERVICIO PROFESIONAL AL PÚBLICO GENERAL</t>
  </si>
  <si>
    <t>UNIDAD RESPONSABLE:   (112) DIF MUNICIPAL</t>
  </si>
  <si>
    <t>TRABAJADOR DE LA BLOQUERA</t>
  </si>
  <si>
    <t>VACANTE BLOQUERA</t>
  </si>
  <si>
    <t>LOPJ991217868</t>
  </si>
  <si>
    <t>LOPJ991217HMNPRR02</t>
  </si>
  <si>
    <t>JORGE LUIS LOPEZ PAREDES</t>
  </si>
  <si>
    <t>EURI001116DL1</t>
  </si>
  <si>
    <t>EURI001116MMNQMNA6</t>
  </si>
  <si>
    <t>SECRETARIA DE LA DIRECCIÓN DE ASISTENCIA SOCIAL</t>
  </si>
  <si>
    <t>INGRID ZITLALI EQUIHUA RAMIREZ</t>
  </si>
  <si>
    <t>VEEM6601142Z1</t>
  </si>
  <si>
    <t>VEEM660114HMNGQR03</t>
  </si>
  <si>
    <t>MARIO VEGA EQUIHUA</t>
  </si>
  <si>
    <t>GOMM861117JM6</t>
  </si>
  <si>
    <t>GOMM861117HMNNRG06</t>
  </si>
  <si>
    <t>ASESOR DE LA DIRECCIÓN DE ASISTENCIA SOCIAL</t>
  </si>
  <si>
    <t>MIGUEL ANGEL GONZALEZ MORA</t>
  </si>
  <si>
    <t>PATM841005DX8</t>
  </si>
  <si>
    <t>PATM841005HMNRRG03</t>
  </si>
  <si>
    <t>DIRECTOR DE DESARROLLO SOCIAL</t>
  </si>
  <si>
    <t>JOSÉ MIGUEL PAREDES TORRES</t>
  </si>
  <si>
    <t>COEA790325HQ3</t>
  </si>
  <si>
    <t>COEA790325HMNRSL05</t>
  </si>
  <si>
    <t>ALEJANDRO CORTES ESQUIVEL</t>
  </si>
  <si>
    <t>SASC720605CI1</t>
  </si>
  <si>
    <t>SASC720605MMNNRL01</t>
  </si>
  <si>
    <t xml:space="preserve"> MA. CELIA SÁNCHEZ SORIANO</t>
  </si>
  <si>
    <t>UNIDAD RESPONSABLE:   (111) DIRECCIÓN DE ASISTENCIA SOCIAL</t>
  </si>
  <si>
    <t>RACA9608319C5</t>
  </si>
  <si>
    <t>RACA960831MMNNSL01</t>
  </si>
  <si>
    <t>POLICIA MUNICIPAL</t>
  </si>
  <si>
    <t>ALICIA   IVETH RANGEL CASTILLEJO</t>
  </si>
  <si>
    <t>EUVD971006PH4</t>
  </si>
  <si>
    <t>EUVD971006MMNSGN05</t>
  </si>
  <si>
    <t>DIANA LAURA ESQUIVEL VEGA</t>
  </si>
  <si>
    <t>ZUEL970312G18</t>
  </si>
  <si>
    <t>ZUEL970312HMNXQN03</t>
  </si>
  <si>
    <t>LEONARDO ZUÑIGA EQUIHUA</t>
  </si>
  <si>
    <t>VICJ970412JV5</t>
  </si>
  <si>
    <t>VICJ970412HMNVVR02</t>
  </si>
  <si>
    <t>JERONIMO VIVEROS CUEVAS</t>
  </si>
  <si>
    <t>GAPA920126QT9</t>
  </si>
  <si>
    <t>GAPA920126HMNRNL06</t>
  </si>
  <si>
    <t>JOSE ALEJANDRO GARCIA PANTOJA</t>
  </si>
  <si>
    <t>ZUER9308228X3</t>
  </si>
  <si>
    <t>ZUER930822HMNXQG06</t>
  </si>
  <si>
    <t>RIGOBERTO ZUÑIGA EQUIHUA</t>
  </si>
  <si>
    <t>SAMR730905BU1</t>
  </si>
  <si>
    <t>SAMR730905HMNNNB07</t>
  </si>
  <si>
    <t>ROBERTO SANCHEZ MENDOZA</t>
  </si>
  <si>
    <t>BESV9407281M5</t>
  </si>
  <si>
    <t>BESV940728HMNJNC02</t>
  </si>
  <si>
    <t>VICTOR OSIEL BEJAR SANCHEZ</t>
  </si>
  <si>
    <t>CAVC801105Q1A</t>
  </si>
  <si>
    <t>CAVC801105HHGSGR08</t>
  </si>
  <si>
    <t>CARLOS CASTILLO VEGA</t>
  </si>
  <si>
    <t>MOFJ920327QV4</t>
  </si>
  <si>
    <t>MOFJ920327HMNRGR00</t>
  </si>
  <si>
    <t>JORGE LUIS MORALES FIGUEROA</t>
  </si>
  <si>
    <t>SOTA740312NG8</t>
  </si>
  <si>
    <t>SOTA740312HMNLRN08</t>
  </si>
  <si>
    <t>JOSE ANTONIO SOLORZANO TORRES</t>
  </si>
  <si>
    <t>SOTF761010M4A</t>
  </si>
  <si>
    <t>SOTF761010HMNLRL02</t>
  </si>
  <si>
    <t>FILIBERTO SOLORZANO TORRES</t>
  </si>
  <si>
    <t>QUVL850918PZ1</t>
  </si>
  <si>
    <t>QUVL850918MMNZRZ04</t>
  </si>
  <si>
    <t>MA DE LA LUZ QUEZADA VIRRUETA</t>
  </si>
  <si>
    <t>TOLO851025GH6</t>
  </si>
  <si>
    <t>TOLO851025HMNRPM02</t>
  </si>
  <si>
    <t>JEFE DE ESCUADRA</t>
  </si>
  <si>
    <t>OMAR TORRES LOPEZ</t>
  </si>
  <si>
    <t>ROVD980131FYA</t>
  </si>
  <si>
    <t>ROVD980131MMNDRN00</t>
  </si>
  <si>
    <t>SECRETARIA SEGURIDAD PUBLICA</t>
  </si>
  <si>
    <t>DANIELA RODRIGUEZ VIRRUETA</t>
  </si>
  <si>
    <t>SAME8112258G3</t>
  </si>
  <si>
    <t>SAME811225HMNNRM01</t>
  </si>
  <si>
    <t>EMMANUEL SANCHEZ MORA</t>
  </si>
  <si>
    <t>VIPR8802195C4</t>
  </si>
  <si>
    <t>VIPR880219HMNLRG00</t>
  </si>
  <si>
    <t>RIGOBERTO VILLASEÑOR PAREDES</t>
  </si>
  <si>
    <t>SAMF940902Q69</t>
  </si>
  <si>
    <t>SAMF940902HMNNNR07</t>
  </si>
  <si>
    <t>JOSE FRANCISCO SANCHEZ MENDOZA</t>
  </si>
  <si>
    <t>SAQN870207IG9</t>
  </si>
  <si>
    <t>SAQN870207HMNNZR02</t>
  </si>
  <si>
    <t>NORBERTO SANCHEZ QUEZADA</t>
  </si>
  <si>
    <t>MAPA990401LB9</t>
  </si>
  <si>
    <t>MAPA990401HMNRRN03</t>
  </si>
  <si>
    <t>JOSE ANDRES MARTINEZ PAREDES</t>
  </si>
  <si>
    <t>VACM7709133Z7</t>
  </si>
  <si>
    <t>VACM770913HMNZSN04</t>
  </si>
  <si>
    <t>MANUEL VAZQUEZ CASTILLO</t>
  </si>
  <si>
    <t>QUSA821115CC3</t>
  </si>
  <si>
    <t>QUSA821115HMNNNL09</t>
  </si>
  <si>
    <t>JEFE DE ESCUADRA DE TRANSITO Y VIALIDAD</t>
  </si>
  <si>
    <t>ALONSO QUINTERO SANCHEZ</t>
  </si>
  <si>
    <t>GIUJ9505172A1</t>
  </si>
  <si>
    <t>GIUJ950517HMNLRN02</t>
  </si>
  <si>
    <t>JUAN GILDO URTIZ</t>
  </si>
  <si>
    <t>TOSC800613R39</t>
  </si>
  <si>
    <t>TOSC800613HMNRLR00</t>
  </si>
  <si>
    <t>CARLOS TORRES SOLORZANO</t>
  </si>
  <si>
    <t>SAVL921026GGA</t>
  </si>
  <si>
    <t>SAVL921026MMNNRR04</t>
  </si>
  <si>
    <t>MARIA DE LOURDES SANCHEZ VERDUZCO</t>
  </si>
  <si>
    <t>VAPP8410223U5</t>
  </si>
  <si>
    <t>VAPP841022MMNZRL01</t>
  </si>
  <si>
    <t>MARIA PALOMA VAZQUEZ PEREZ</t>
  </si>
  <si>
    <t>PIDL920623B48</t>
  </si>
  <si>
    <t>PIDL920623HJCLGS01</t>
  </si>
  <si>
    <t>LUIS GERARDO PILLADO DIEGO</t>
  </si>
  <si>
    <t>TOSB961031TC9</t>
  </si>
  <si>
    <t>TOSB961031HMNRLN00</t>
  </si>
  <si>
    <t>BENITO TORRES SOLORZANO</t>
  </si>
  <si>
    <t>MAMP820615IK4</t>
  </si>
  <si>
    <t>MAMP820615HMNNRB05</t>
  </si>
  <si>
    <t>JOSÉ PABLO MANZO MORALES</t>
  </si>
  <si>
    <t>EECE891219CPA</t>
  </si>
  <si>
    <t>EECE891219HMNSVF08</t>
  </si>
  <si>
    <t>EFRAIN ESTRELLA CUEVAS</t>
  </si>
  <si>
    <t>MEAJ840624G94</t>
  </si>
  <si>
    <t>MEAJ840624HMNZGN04</t>
  </si>
  <si>
    <t>JUAN MEZA AGUILAR</t>
  </si>
  <si>
    <t>GOTS9210225S8</t>
  </si>
  <si>
    <t>GOTS921022HMNNRR01</t>
  </si>
  <si>
    <t>CONDUCTOR DE C.R.P.</t>
  </si>
  <si>
    <t>SERGIO ALEJANDRO GONZALEZ TORRES</t>
  </si>
  <si>
    <t>CARE871103690</t>
  </si>
  <si>
    <t>CARE871103HCMHML05</t>
  </si>
  <si>
    <t>EULALIO CHAVEZ RAMIREZ</t>
  </si>
  <si>
    <t>GOLA820407PBA</t>
  </si>
  <si>
    <t>GOLA820407MMNNPL06</t>
  </si>
  <si>
    <t>ALMA ANGELINA GONZALEZ LOPEZ</t>
  </si>
  <si>
    <t>FOGL730614D2A</t>
  </si>
  <si>
    <t>FOGL730614MMNLNR06</t>
  </si>
  <si>
    <t>LORENA FLORES GONZALEZ</t>
  </si>
  <si>
    <t>VIPA9311245B0</t>
  </si>
  <si>
    <t>VIPA931124HMNLRL00</t>
  </si>
  <si>
    <t>ALFONSO VILLANUEVA PAREDES</t>
  </si>
  <si>
    <t>SIRJ841013KC6</t>
  </si>
  <si>
    <t>SIRJ841013HMNRMN01</t>
  </si>
  <si>
    <t xml:space="preserve">JUAN CARLOS SIERRA RAMIREZ </t>
  </si>
  <si>
    <t>CASB930916CX4</t>
  </si>
  <si>
    <t>CASB930916HMNRLL02</t>
  </si>
  <si>
    <t>BALDOMERO CARRANZA SOLORZANO</t>
  </si>
  <si>
    <t>CIZR910802VB9</t>
  </si>
  <si>
    <t>CIZR910802HMNSML03</t>
  </si>
  <si>
    <t>RAUL CISNEROS ZAMBRANO</t>
  </si>
  <si>
    <t>CUOTAS IMMS E INFONAVIT</t>
  </si>
  <si>
    <t>UNIDAD RESPONSABLE:   (110) DIRECCIÓN SEGURIDAD PÚBLICA, TRÁNSITO Y VIALIDAD</t>
  </si>
  <si>
    <t>SANIDAD</t>
  </si>
  <si>
    <t>JESUS GUTIERREZ OCHOA</t>
  </si>
  <si>
    <t>INTENDENTE DEL EDIFICIO DE CUSEPT</t>
  </si>
  <si>
    <t>NOHEMI HUERTA OROZCO</t>
  </si>
  <si>
    <t>RAMIRO SANCHEZ FLORES</t>
  </si>
  <si>
    <t>IVAN ALEJANDRO NAVARRETE ORTIZ</t>
  </si>
  <si>
    <t>OFICIAL DE TRANSITO Y VIALIDAD</t>
  </si>
  <si>
    <t>MARIA VERENICES MORENO LUCATERO</t>
  </si>
  <si>
    <t>MARCOS EQUIHUA RAMIREZ</t>
  </si>
  <si>
    <t>RAMON GUEVARA RAMIREZ</t>
  </si>
  <si>
    <t>MIGUEL ANGEL NIETO GARCIA</t>
  </si>
  <si>
    <t>JAIRO EDMUNDO OLIVERA GOMEZ</t>
  </si>
  <si>
    <t>FRANCISCO JAVIER SIERRA RAMIREZ</t>
  </si>
  <si>
    <t>ALFONSO EQUIHUA ZAMORA</t>
  </si>
  <si>
    <t>VICENTE AYALA GONZÁLEZ</t>
  </si>
  <si>
    <t>ALFREDO QUEZADA MORENO</t>
  </si>
  <si>
    <t>NORMA GABRIELA RAMIREZ SANCHEZ</t>
  </si>
  <si>
    <t>AUXILIAR DE TRANSITO</t>
  </si>
  <si>
    <t>ELOÍSA SÁNCHEZ MENDOZA</t>
  </si>
  <si>
    <t>VIRIDIANA SOLORZANO RAMIREZ</t>
  </si>
  <si>
    <t>QUINTILIA GARCIA MORALES</t>
  </si>
  <si>
    <t>BERENICE TORRES SOLORZANO</t>
  </si>
  <si>
    <t>LUIS MIGUEL MÉNDEZ RAMIREZ</t>
  </si>
  <si>
    <t>JOSÉ ALFREDO TORRES GONZALEZ</t>
  </si>
  <si>
    <t>ROBERTO PAREDES TORRES</t>
  </si>
  <si>
    <t>LUIS ARMANDO CASTILLO EQUIHUA</t>
  </si>
  <si>
    <t>JESÚS VÁZQUEZ SÁNCHEZ</t>
  </si>
  <si>
    <t>JAVIER OCHOA RAMIREZ</t>
  </si>
  <si>
    <t>JUAN MANUEL CASTILLO EQUIHUA</t>
  </si>
  <si>
    <t>HERACLIO NARANJO GALVAN</t>
  </si>
  <si>
    <t>OCTAVIO GUERRERO MEJIA</t>
  </si>
  <si>
    <t>FRANCISCO JAVIER ALONSO AGUILAR</t>
  </si>
  <si>
    <t>REYNALDO RAMIREZ LOPEZ</t>
  </si>
  <si>
    <t>SERGIO EQUIHUA ZAMORA</t>
  </si>
  <si>
    <t>JEFE DE GRUPO</t>
  </si>
  <si>
    <t>BRUNO VAZQUEZ SOBERANO</t>
  </si>
  <si>
    <t>AARON KAROL DIMAS TORRES</t>
  </si>
  <si>
    <t>JESUS EFRAIN SANCHEZ MENDOZA</t>
  </si>
  <si>
    <t>MOISES NIETO JORGE</t>
  </si>
  <si>
    <t>RUBEN GONZALEZ ZUÑIGA</t>
  </si>
  <si>
    <t>ISIDRO SIERRA RAMIREZ</t>
  </si>
  <si>
    <t>ENLACE ADMINISTRATIVO</t>
  </si>
  <si>
    <t>NORMA ARIZBETH RUIZ VIRRUETA</t>
  </si>
  <si>
    <t>ABRAHAM SANABRIA ZAMORA</t>
  </si>
  <si>
    <t>SUBDIRECTOR DE SEGURIDAD PUBLICA</t>
  </si>
  <si>
    <t>JOSE ANTONIO FLORES QUEZADA</t>
  </si>
  <si>
    <t>COORDINADOR DE TRANSITO Y VIALIDAD</t>
  </si>
  <si>
    <t>JUAN MANUEL TORRES ESPINOZA</t>
  </si>
  <si>
    <t>DIRECTOR DE SEGURIDAD PUBLICA</t>
  </si>
  <si>
    <t>JOSE HUGO SANCHEZ MENDOZA</t>
  </si>
  <si>
    <t>REPD931124JG7</t>
  </si>
  <si>
    <t>REPD931124MMNYNL05</t>
  </si>
  <si>
    <t>SECRETARIA DE OFICIALIA MAYOR</t>
  </si>
  <si>
    <t>MARIA DOLORES REYES PANTOJA</t>
  </si>
  <si>
    <t>GABC910418RHA</t>
  </si>
  <si>
    <t>GABC910418HMNRCR01</t>
  </si>
  <si>
    <t>OFICIAL MAYOR</t>
  </si>
  <si>
    <t>CARLOS GARCIA BUCIO</t>
  </si>
  <si>
    <t>PROGRAMA:  DESARROLLO ORGANIZACIONAL CONTINUO</t>
  </si>
  <si>
    <t>UNIDAD RESPONSABLE:   (109) OFICIALIA MAYOR</t>
  </si>
  <si>
    <t>RASE990404H28</t>
  </si>
  <si>
    <t>RASE990404HMNMLR03</t>
  </si>
  <si>
    <t>INSPECTOR DE CATASTRO</t>
  </si>
  <si>
    <t>ERICK BRYANT RAMOS SOLORZANO</t>
  </si>
  <si>
    <t>QUQA6810079Y5</t>
  </si>
  <si>
    <t>QUQA681007HMNRRN03</t>
  </si>
  <si>
    <t>JOSE ANTONIO QUIROZ QUIROZ</t>
  </si>
  <si>
    <t>SOSL880412A42</t>
  </si>
  <si>
    <t>SOSL880412MMNLLC03</t>
  </si>
  <si>
    <t>SECRETARIA DE URBANISMO</t>
  </si>
  <si>
    <t>LUCILA SOLORZANO SOLORZANO</t>
  </si>
  <si>
    <t>VAQV810719DY5</t>
  </si>
  <si>
    <t>VAQV810719HMNZRC03</t>
  </si>
  <si>
    <t>VICENTE VAZQUEZ QUIROZ</t>
  </si>
  <si>
    <t>TOSA760613NG1</t>
  </si>
  <si>
    <t>TOSA760613HMNRLN01</t>
  </si>
  <si>
    <t>ASESOR DE LA DIRECCIÓN DE DESS.URBANO</t>
  </si>
  <si>
    <t>JOSE ANTONIO TORRES SOLORZANO</t>
  </si>
  <si>
    <t>ZABJ930813CZ0</t>
  </si>
  <si>
    <t>ZABJ930813HMNMCL02</t>
  </si>
  <si>
    <t>SUB DIRECTOR DESARROLLO URBANO</t>
  </si>
  <si>
    <t>JOEL JESUS ZAMORA BUCIO</t>
  </si>
  <si>
    <t>PROGRAMA:  MEJORAMIENTO DE LA IMAGEN URBANA DEL MUNICIPIO Y ACTUALIZACION CATASTRAL DE LAS ZONAS URBANAS</t>
  </si>
  <si>
    <t>UNIDAD RESPONSABLE:   (108) DIRECCIÓN DESARROLLO URBANO Y CATASTRO MUNICIPAL</t>
  </si>
  <si>
    <t xml:space="preserve">VACANTE </t>
  </si>
  <si>
    <t>Mecánio</t>
  </si>
  <si>
    <t>Mecánico de diesel</t>
  </si>
  <si>
    <t xml:space="preserve">MANTENIMIENTO DE OBRAS PÚBLICAS </t>
  </si>
  <si>
    <t>ENCARGADO DE ALBAÑILERIA</t>
  </si>
  <si>
    <t>VACANTE CHOFER DE CAMION</t>
  </si>
  <si>
    <t>MADE98042726A</t>
  </si>
  <si>
    <t>MADE980427HMNRGD08</t>
  </si>
  <si>
    <t>EDUARDO MARTINEZ DIEGO</t>
  </si>
  <si>
    <t>TOAS7808215S1</t>
  </si>
  <si>
    <t>TOAS780821HMNRGR05</t>
  </si>
  <si>
    <t>ENCARGADO DE MAQUINARIA</t>
  </si>
  <si>
    <t>SERGIO TORRES AGUILAR</t>
  </si>
  <si>
    <t>GAAJ790831RC8</t>
  </si>
  <si>
    <t>GAAJ790831HMNRNN06</t>
  </si>
  <si>
    <t>OPERADOR DE MAQUINARIA PESADA</t>
  </si>
  <si>
    <t>JUAN ZERAFIN GARCIA ANDRADE</t>
  </si>
  <si>
    <t>CIGS580115UE1</t>
  </si>
  <si>
    <t>CIGS580115HMNSDL09</t>
  </si>
  <si>
    <t>SAUL CISNEROS GODINEZ</t>
  </si>
  <si>
    <t>NAGJ610225H14</t>
  </si>
  <si>
    <t>NAGJ610225HMNRLS02</t>
  </si>
  <si>
    <t>ENCARGADO DEL BASURERO MPAL.</t>
  </si>
  <si>
    <t>JESUS NARANJO GALVAN</t>
  </si>
  <si>
    <t>AUSA8401211U1</t>
  </si>
  <si>
    <t>AUSA840121HMNGLL00</t>
  </si>
  <si>
    <t>ALVARO AGUILAR SOLORIO</t>
  </si>
  <si>
    <t>GORI780425E53</t>
  </si>
  <si>
    <t>GORI780425HMNNZS04</t>
  </si>
  <si>
    <t>ISAIAS GONZALEZ RUIZ</t>
  </si>
  <si>
    <t>CAAM590926IY0</t>
  </si>
  <si>
    <t>CAAM590926HMNRRG06</t>
  </si>
  <si>
    <t>MIGUEL CARRILLO ARIAS</t>
  </si>
  <si>
    <t>SOLS800217A75</t>
  </si>
  <si>
    <t>SOLS800217HMNLML01</t>
  </si>
  <si>
    <t>SILVANO SOLORZANO LEMUS</t>
  </si>
  <si>
    <t>AAVR670522JI0</t>
  </si>
  <si>
    <t>AAVR670522HMNNRF00</t>
  </si>
  <si>
    <t>RAFAEL ANDRADE VARGAS</t>
  </si>
  <si>
    <t>MEVG640919695</t>
  </si>
  <si>
    <t>MEVG640919HMNNGN02</t>
  </si>
  <si>
    <t>ENC. DE CANALES DE RIEGO</t>
  </si>
  <si>
    <t>GENARO MENDOZA VEGA</t>
  </si>
  <si>
    <t>LUDR531124UH6</t>
  </si>
  <si>
    <t>LUDR531124HMNNMG00</t>
  </si>
  <si>
    <t>ROGR460414951</t>
  </si>
  <si>
    <t>ROGR460414HMNDRM00</t>
  </si>
  <si>
    <t>RAMIRO RODRIGUEZ GUERRERO</t>
  </si>
  <si>
    <t>EUPA631120F38</t>
  </si>
  <si>
    <t>EUPA631120HMNSCR04</t>
  </si>
  <si>
    <t>ARTURO ESQUIVEL PACHECO</t>
  </si>
  <si>
    <t>EURM940719P91</t>
  </si>
  <si>
    <t>EURM940719HMNQMN07</t>
  </si>
  <si>
    <t>AUXILIAR DE OBRAS PUBLICAS</t>
  </si>
  <si>
    <t>MANUEL REGINO EQUIHUA RAMIREZ</t>
  </si>
  <si>
    <t>SAGF920921BP5</t>
  </si>
  <si>
    <t>SAGF920921HMNNNR08</t>
  </si>
  <si>
    <t>RESIDENTE DE OBRA Y PROYECTOS</t>
  </si>
  <si>
    <t>FREDY SANCHEZ GONZALEZ</t>
  </si>
  <si>
    <t>EAUA870830SIA</t>
  </si>
  <si>
    <t>EAUA870830MMNSRN07</t>
  </si>
  <si>
    <t>SECRETARIA  DE OBRAS PUBLICAS</t>
  </si>
  <si>
    <t>ANA YURITZIA ESTRADA URBINA</t>
  </si>
  <si>
    <t>SOZE870713I41</t>
  </si>
  <si>
    <t>SOZE870713HMNRMN05</t>
  </si>
  <si>
    <t>ASESOR DE LA DIRECCION DE OBRAS PUBLICAS</t>
  </si>
  <si>
    <t>ENRIQUE SORIANO ZAMORA</t>
  </si>
  <si>
    <t>SOTL930424968</t>
  </si>
  <si>
    <t>SOTL930424HMNRRR09</t>
  </si>
  <si>
    <t>RESIDENTE DE OBRA Y COSTOS UNITARIOS</t>
  </si>
  <si>
    <t>LAURIAN ALEJANDRO SORIANO DEL TORO</t>
  </si>
  <si>
    <t>DIVE920828AM6</t>
  </si>
  <si>
    <t>DIVE920828HMNZVD01</t>
  </si>
  <si>
    <t>EDUARDO ANTONIO DÍAZ VIVEROS</t>
  </si>
  <si>
    <t>RIHH8607048MS</t>
  </si>
  <si>
    <t>RIHH860704HMNVRC04</t>
  </si>
  <si>
    <t>DIRECTOR DE OBRAS PUBLICAS</t>
  </si>
  <si>
    <t>HECTOR RIVAS HERNANDEZ</t>
  </si>
  <si>
    <t>BURN8510251X3</t>
  </si>
  <si>
    <t>BURN851025MMNCLY01</t>
  </si>
  <si>
    <t>SECRETARIA CONTABLE DE OBRAS PUBLICAS</t>
  </si>
  <si>
    <t>NAYELI BUCIO RUELAS</t>
  </si>
  <si>
    <t>UNIDAD RESPONSABLE:   (107) DIRECCIÓN DE OBRAS PÚBLICAS</t>
  </si>
  <si>
    <t>OOEP000314TH8</t>
  </si>
  <si>
    <t>OOEP000314MMNCQTA6</t>
  </si>
  <si>
    <t>AUXILIAR JURIDICO DE CONTRALORIA</t>
  </si>
  <si>
    <t>PATRICIA OCHOA EQUIHUA</t>
  </si>
  <si>
    <t>MADS9503076P2</t>
  </si>
  <si>
    <t>MADS950307HMNRGR08</t>
  </si>
  <si>
    <t>AUXILIAR DE CONTRALORIA</t>
  </si>
  <si>
    <t>SERGIO MARTINEZ DIEGO</t>
  </si>
  <si>
    <t>MOMC810315GJ9</t>
  </si>
  <si>
    <t>MOMC810315HMNRRR00</t>
  </si>
  <si>
    <t>CONTRALOR MUNICIPAL</t>
  </si>
  <si>
    <t>CARLOS ADRIAN MORALES MORALES</t>
  </si>
  <si>
    <t>PROGRAMA:   CORRESPONSABILIDAD PARA UN GOBIERNO INTEGRO</t>
  </si>
  <si>
    <t>UNIDAD RESPONSABLE:   (106) CONTRALORÍA</t>
  </si>
  <si>
    <t>EUCM761218GV3</t>
  </si>
  <si>
    <t>EUCM761218MMNQRG12</t>
  </si>
  <si>
    <t>SECRETARIA DE  LA SUBDIRECCIÓN DE ALMACÉN</t>
  </si>
  <si>
    <t>MA. MAGDALENA EQUIHUA CERVANTES</t>
  </si>
  <si>
    <t>PAPM630515KQA</t>
  </si>
  <si>
    <t>PAPM630515HMNRRR09</t>
  </si>
  <si>
    <t>CONFINAZA</t>
  </si>
  <si>
    <t>SUBDIRECTOR DE ALMACEN</t>
  </si>
  <si>
    <t>MARTIN PAREDES PAREDES</t>
  </si>
  <si>
    <t>VIHS930716MMNRRR01</t>
  </si>
  <si>
    <t>VIHS930716CG0</t>
  </si>
  <si>
    <t>AUXILIAR DEL TESORERO</t>
  </si>
  <si>
    <t>SARA ISABEL VIRRUETA HERNÁNDEZ</t>
  </si>
  <si>
    <t>GOWG930328MMNNNB01</t>
  </si>
  <si>
    <t>GOWG9303286FA</t>
  </si>
  <si>
    <t>GABRIELA GONZALEZ WENCES</t>
  </si>
  <si>
    <t>MEGS880827MMNDMM01</t>
  </si>
  <si>
    <t>MEGS880827QL0</t>
  </si>
  <si>
    <t>SECRETARIA DE VENTANILLA</t>
  </si>
  <si>
    <t>SAMARA MEDINA GOMEZ</t>
  </si>
  <si>
    <t>RUFI760608MMNLLT08</t>
  </si>
  <si>
    <t>RUFI760608V83</t>
  </si>
  <si>
    <t>AUXILIAR CONTABLE</t>
  </si>
  <si>
    <t>ITZIA YADIRA RUELAS FLORES</t>
  </si>
  <si>
    <t>ZAZS931119MMNMMS09</t>
  </si>
  <si>
    <t>ZAZS931119AS8</t>
  </si>
  <si>
    <t>SUSANA ZAMORA ZAMORA</t>
  </si>
  <si>
    <t>HERN890912MMNRDM01</t>
  </si>
  <si>
    <t>HERN890912RBA</t>
  </si>
  <si>
    <t>NOEMI STEPHANIE HERNANDEZ RODRIGUEZ</t>
  </si>
  <si>
    <t>LOAA870409HMNPGN08</t>
  </si>
  <si>
    <t>LOAA870409HCA</t>
  </si>
  <si>
    <t>CONTADOR</t>
  </si>
  <si>
    <t>JOSE ANTONIO LOPEZ AGUILAR</t>
  </si>
  <si>
    <t>VAQJ791226HMNZRS07</t>
  </si>
  <si>
    <t>VAQJ791226TK1</t>
  </si>
  <si>
    <t>TESORERO MUNICIPAL</t>
  </si>
  <si>
    <t>JESUS VAZQUEZ QUIROZ</t>
  </si>
  <si>
    <t>UNIDAD RESPONSABLE:   (105) TESORERÍA MUNICIPAL</t>
  </si>
  <si>
    <t>CEAR870310CH0</t>
  </si>
  <si>
    <t>CEAR870310HMNRYN03</t>
  </si>
  <si>
    <t>ASESOR JURIDICO ADSCRITO A LA SECRETARIA</t>
  </si>
  <si>
    <t>RENE CERANO AYALA</t>
  </si>
  <si>
    <t>LAGB890501KS4</t>
  </si>
  <si>
    <t>LAGB890501MMNRRL05</t>
  </si>
  <si>
    <t>SECRETARIA DEL ÁREA DE SECRETARIA DEL AYUNTAMIENTO</t>
  </si>
  <si>
    <t>BLANCA ESTELA LARA GARCIA</t>
  </si>
  <si>
    <t>EURB8308091X9</t>
  </si>
  <si>
    <t>EURB830809MMNQMT07</t>
  </si>
  <si>
    <t>BEATRIZ EQUIHUA RAMIREZ</t>
  </si>
  <si>
    <t>SARM8102186E1</t>
  </si>
  <si>
    <t>SARM810218HMNNMG02</t>
  </si>
  <si>
    <t>SECRETARIO MUNICIPAL</t>
  </si>
  <si>
    <t>MIGUEL SANCHEZ  RAMIREZ</t>
  </si>
  <si>
    <t>UNIDAD RESPONSABLE:   (104) SECRETARÍA DEL AYUNTAMIENTO</t>
  </si>
  <si>
    <t>TOHJ8009059B3</t>
  </si>
  <si>
    <t>TOHJ800905MMNRRS05</t>
  </si>
  <si>
    <t>SECRETARIA DE SALUD, DE LA MUJER Y ASUNTOS MIGRATORIOS</t>
  </si>
  <si>
    <t>JOSEFINA TORRES HUERTA</t>
  </si>
  <si>
    <t>TOLC6302269T2</t>
  </si>
  <si>
    <t>TOLC630226MMNRPR04</t>
  </si>
  <si>
    <t>SECRETARIA DE REGIDOR DE PROGRAMACION, PLANAEACION Y DESARROLLO</t>
  </si>
  <si>
    <t>MA. DEL CARMEN TORRES LOPEZ</t>
  </si>
  <si>
    <t>ZARA891107LY6</t>
  </si>
  <si>
    <t>ZARA891107MMNMMN04</t>
  </si>
  <si>
    <t>SECRETARIA DE LA REGIDURIA DE DESARROLLO URBANO Y OBRAS PUBLICAS</t>
  </si>
  <si>
    <t>ANA NORBELI ZAMORA RAMIREZ</t>
  </si>
  <si>
    <t>HECC630729TA7</t>
  </si>
  <si>
    <t>HECC630729MMNRSR05</t>
  </si>
  <si>
    <t>REGIDOR DE INDRUSTRIA Y COMERCIO</t>
  </si>
  <si>
    <t>CARLOTA HENANDEZ CISNEROS</t>
  </si>
  <si>
    <t>HUQA5508211M4</t>
  </si>
  <si>
    <t>HUQA550821HMNRZL08</t>
  </si>
  <si>
    <t>REGIDOR DE PROGRAMACION, PLANAEACION Y DESARROLLO</t>
  </si>
  <si>
    <t xml:space="preserve">ALFREDO HUERTA QUEZADA </t>
  </si>
  <si>
    <t>ZAGG890630L81</t>
  </si>
  <si>
    <t>ZAGG890630HMNMMR01</t>
  </si>
  <si>
    <t>REGIDOR DE ECOLOGIA Y ACCESO A LA INFORMACION</t>
  </si>
  <si>
    <t>GERMAN ZAMORA GOMEZ</t>
  </si>
  <si>
    <t>EEGJ890703K80</t>
  </si>
  <si>
    <t>EEGJ890703HMNSRR07</t>
  </si>
  <si>
    <t>REGIDOR DE EDUCACION, CULTURA Y DEPORTES</t>
  </si>
  <si>
    <t>JORGE ULISES ESTRELLA GARIBAY</t>
  </si>
  <si>
    <t>LOAF760502MR7</t>
  </si>
  <si>
    <t>LOAF760502HMNPGR07</t>
  </si>
  <si>
    <t>REGIDOR DE OBRAS PUBLICAS Y URBANISMO</t>
  </si>
  <si>
    <t>FREDY LOPEZ AGUILAR</t>
  </si>
  <si>
    <t>VARV8411217V6</t>
  </si>
  <si>
    <t>VARV841121MDFZDR07</t>
  </si>
  <si>
    <t>REGIDOR DE SALUD, DE LA MUJER Y ASUNTOS MIGRATORIOS</t>
  </si>
  <si>
    <t>VERONICA VAZQUEZ RODRIGUEZ</t>
  </si>
  <si>
    <t>MOPA910315GR2</t>
  </si>
  <si>
    <t>MOPA910315MMNRRN07</t>
  </si>
  <si>
    <t>REGIDOR DE DESARROLLO RURAL, ASISTENCIA SOCIAL Y TURISMO</t>
  </si>
  <si>
    <t>ANA BEATRIZ MORA PARDO</t>
  </si>
  <si>
    <t>UNIDAD RESPONSABLE:   (103) REGIDORES</t>
  </si>
  <si>
    <t>RASP950920QL4</t>
  </si>
  <si>
    <t>RASP950920MMNMTT04</t>
  </si>
  <si>
    <t>SECRETARIA DE SINDICATURA</t>
  </si>
  <si>
    <t>MARIA PATRICIA RAMIREZ SOTO</t>
  </si>
  <si>
    <t>VAVD931116FK4</t>
  </si>
  <si>
    <t>VAVD931116MMNZZN04</t>
  </si>
  <si>
    <t>ASESOR JURIDICO DE SINDICATURA</t>
  </si>
  <si>
    <t>DIANA SELENE VÁZQUEZ VÁZQUEZ</t>
  </si>
  <si>
    <t>PIEA880706FCA</t>
  </si>
  <si>
    <t>PIEA880706HPLCQR09</t>
  </si>
  <si>
    <t xml:space="preserve">CHOFER Y APOYO A SINDICATURA </t>
  </si>
  <si>
    <t>ARNOLDO URIEL PICAZO EQUIHUA</t>
  </si>
  <si>
    <t>SACD941114QH2</t>
  </si>
  <si>
    <t>SACD941114HNENNN07</t>
  </si>
  <si>
    <t>ASESOR ADSCRITO A LA SINDICATURA</t>
  </si>
  <si>
    <t>DANIEL SANCHEZ CONTRERAS</t>
  </si>
  <si>
    <t>TOML790828652</t>
  </si>
  <si>
    <t>TOML790828HMNRRS06</t>
  </si>
  <si>
    <t>SINDICO MUNICIPAL</t>
  </si>
  <si>
    <t>LUIS ADRIAN TORRES MORA</t>
  </si>
  <si>
    <t>UNIDAD RESPONSABLE:   (102) SINDICATURA</t>
  </si>
  <si>
    <t>SAMA930726QQ0</t>
  </si>
  <si>
    <t>SAMA930726MMNNNN14</t>
  </si>
  <si>
    <t>SECRETARIA DE PRESIDENCIA</t>
  </si>
  <si>
    <t>ANA KARINA SANCHEZ MENDOZA</t>
  </si>
  <si>
    <t>SAMM870616JB1</t>
  </si>
  <si>
    <t>SAMI870616MMNNNS01</t>
  </si>
  <si>
    <t>SECRETARIO PARTICULAR</t>
  </si>
  <si>
    <t>MA. ISABEL SANCHEZ MENDOZA</t>
  </si>
  <si>
    <t>CABL780930QG8</t>
  </si>
  <si>
    <t>CABL780930MMNSCC05</t>
  </si>
  <si>
    <t>JEFE DE TENENCIA DE CONDEMBARO</t>
  </si>
  <si>
    <t>LUCINA CASTRO BUCIO</t>
  </si>
  <si>
    <t>LAMG771214JD8</t>
  </si>
  <si>
    <t>LAMG771214HMNZRB08</t>
  </si>
  <si>
    <t>JEFE DE TENENCIA DE APO</t>
  </si>
  <si>
    <t>GABRIEL LAZARO MORALES</t>
  </si>
  <si>
    <t>BUMN970127MV0</t>
  </si>
  <si>
    <t>BUMN970127MMNGRT07</t>
  </si>
  <si>
    <t>GESTOR MUNICIPAL</t>
  </si>
  <si>
    <t>NATALIA MIRELES BUGARINI</t>
  </si>
  <si>
    <t>PUGE831223A14</t>
  </si>
  <si>
    <t>PUGE831223HVZLMV02</t>
  </si>
  <si>
    <t>JEFE DE TENENCIA DE URINGUITIRO</t>
  </si>
  <si>
    <t>EVARISTO PULIDO GOMEZ</t>
  </si>
  <si>
    <t>MESJ770715GL4</t>
  </si>
  <si>
    <t>MEST770715HMNZNR07</t>
  </si>
  <si>
    <t>JEFE DE TENENCIA DE PAREO</t>
  </si>
  <si>
    <t>J. TRINIDAD MEZA SANCHEZ</t>
  </si>
  <si>
    <t>SOSA800408BF0</t>
  </si>
  <si>
    <t>SOSA800408MMNLLR00</t>
  </si>
  <si>
    <t>PRESIDENTE MUNICIPAL</t>
  </si>
  <si>
    <t>ARACELI SOLORZANO SOLORZANO</t>
  </si>
  <si>
    <t>I. S. R. SUELDO</t>
  </si>
  <si>
    <t>I. S. R. AGUINALDO</t>
  </si>
  <si>
    <t>I. S. R. PRIMA VAC.</t>
  </si>
  <si>
    <t>SUELDO DIARIO</t>
  </si>
  <si>
    <t>UNIDAD RESPONSABLE:   (101)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</si>
</sst>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2"/>
    <xf numFmtId="44" fontId="2" fillId="0" borderId="0" xfId="2" applyNumberFormat="1"/>
    <xf numFmtId="44" fontId="2" fillId="0" borderId="0" xfId="1" applyFont="1"/>
    <xf numFmtId="44" fontId="3" fillId="0" borderId="1" xfId="2" applyNumberFormat="1" applyFont="1" applyBorder="1" applyAlignment="1">
      <alignment horizontal="center"/>
    </xf>
    <xf numFmtId="44" fontId="3" fillId="0" borderId="2" xfId="2" applyNumberFormat="1" applyFont="1" applyBorder="1" applyAlignment="1">
      <alignment horizontal="center"/>
    </xf>
    <xf numFmtId="0" fontId="3" fillId="0" borderId="3" xfId="2" applyFont="1" applyBorder="1"/>
    <xf numFmtId="0" fontId="4" fillId="2" borderId="4" xfId="2" applyFont="1" applyFill="1" applyBorder="1" applyAlignment="1">
      <alignment horizontal="right" vertical="center" wrapText="1"/>
    </xf>
    <xf numFmtId="0" fontId="4" fillId="2" borderId="3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 wrapText="1"/>
    </xf>
    <xf numFmtId="0" fontId="3" fillId="0" borderId="0" xfId="2" applyFont="1"/>
    <xf numFmtId="0" fontId="4" fillId="0" borderId="0" xfId="2" applyFont="1"/>
    <xf numFmtId="44" fontId="3" fillId="0" borderId="6" xfId="2" applyNumberFormat="1" applyFont="1" applyBorder="1" applyAlignment="1">
      <alignment horizontal="center"/>
    </xf>
    <xf numFmtId="0" fontId="3" fillId="0" borderId="7" xfId="2" applyFont="1" applyBorder="1"/>
    <xf numFmtId="0" fontId="4" fillId="2" borderId="8" xfId="2" applyFont="1" applyFill="1" applyBorder="1" applyAlignment="1">
      <alignment horizontal="right" vertical="center" wrapText="1"/>
    </xf>
    <xf numFmtId="0" fontId="4" fillId="2" borderId="7" xfId="2" applyFont="1" applyFill="1" applyBorder="1" applyAlignment="1">
      <alignment horizontal="right" vertical="center" wrapText="1"/>
    </xf>
    <xf numFmtId="0" fontId="4" fillId="2" borderId="9" xfId="2" applyFont="1" applyFill="1" applyBorder="1" applyAlignment="1">
      <alignment horizontal="right" vertical="center" wrapText="1"/>
    </xf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 applyAlignment="1">
      <alignment horizontal="center"/>
    </xf>
    <xf numFmtId="0" fontId="3" fillId="0" borderId="12" xfId="2" applyFont="1" applyBorder="1"/>
    <xf numFmtId="43" fontId="5" fillId="0" borderId="13" xfId="3" applyFont="1" applyBorder="1"/>
    <xf numFmtId="43" fontId="5" fillId="0" borderId="14" xfId="3" applyFont="1" applyBorder="1"/>
    <xf numFmtId="0" fontId="5" fillId="0" borderId="14" xfId="2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0" fontId="5" fillId="0" borderId="14" xfId="2" applyFont="1" applyBorder="1"/>
    <xf numFmtId="0" fontId="5" fillId="0" borderId="2" xfId="2" applyFont="1" applyBorder="1"/>
    <xf numFmtId="43" fontId="5" fillId="0" borderId="15" xfId="3" applyFont="1" applyBorder="1"/>
    <xf numFmtId="43" fontId="5" fillId="0" borderId="16" xfId="3" applyFont="1" applyBorder="1"/>
    <xf numFmtId="43" fontId="5" fillId="0" borderId="16" xfId="3" applyFont="1" applyBorder="1" applyAlignment="1">
      <alignment horizontal="center" vertical="center" wrapText="1"/>
    </xf>
    <xf numFmtId="43" fontId="5" fillId="0" borderId="16" xfId="3" applyFont="1" applyBorder="1" applyAlignment="1">
      <alignment vertical="center"/>
    </xf>
    <xf numFmtId="0" fontId="5" fillId="0" borderId="16" xfId="2" applyFont="1" applyBorder="1" applyAlignment="1">
      <alignment horizontal="center"/>
    </xf>
    <xf numFmtId="164" fontId="5" fillId="0" borderId="16" xfId="2" applyNumberFormat="1" applyFont="1" applyBorder="1" applyAlignment="1">
      <alignment horizontal="center" vertical="center" wrapText="1"/>
    </xf>
    <xf numFmtId="0" fontId="5" fillId="0" borderId="16" xfId="2" applyFont="1" applyBorder="1"/>
    <xf numFmtId="0" fontId="5" fillId="0" borderId="17" xfId="2" applyFont="1" applyBorder="1" applyAlignment="1">
      <alignment vertical="center"/>
    </xf>
    <xf numFmtId="43" fontId="5" fillId="0" borderId="15" xfId="3" applyFont="1" applyBorder="1" applyAlignment="1">
      <alignment horizontal="center" vertical="center" wrapText="1"/>
    </xf>
    <xf numFmtId="43" fontId="5" fillId="0" borderId="16" xfId="3" applyFont="1" applyFill="1" applyBorder="1" applyAlignment="1">
      <alignment vertical="center" wrapText="1"/>
    </xf>
    <xf numFmtId="49" fontId="5" fillId="0" borderId="16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vertical="center"/>
    </xf>
    <xf numFmtId="49" fontId="5" fillId="0" borderId="16" xfId="2" applyNumberFormat="1" applyFont="1" applyBorder="1" applyAlignment="1">
      <alignment vertical="center" wrapText="1"/>
    </xf>
    <xf numFmtId="49" fontId="5" fillId="0" borderId="17" xfId="2" applyNumberFormat="1" applyFont="1" applyBorder="1" applyAlignment="1">
      <alignment vertical="center" wrapText="1"/>
    </xf>
    <xf numFmtId="0" fontId="3" fillId="0" borderId="1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3" fillId="0" borderId="18" xfId="2" applyFont="1" applyBorder="1"/>
    <xf numFmtId="0" fontId="3" fillId="0" borderId="18" xfId="2" applyFont="1" applyBorder="1"/>
    <xf numFmtId="0" fontId="3" fillId="0" borderId="19" xfId="2" applyFont="1" applyBorder="1"/>
    <xf numFmtId="0" fontId="4" fillId="2" borderId="20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left"/>
    </xf>
    <xf numFmtId="0" fontId="4" fillId="2" borderId="25" xfId="2" applyFont="1" applyFill="1" applyBorder="1" applyAlignment="1">
      <alignment horizontal="left"/>
    </xf>
    <xf numFmtId="0" fontId="3" fillId="0" borderId="25" xfId="2" applyFont="1" applyBorder="1"/>
    <xf numFmtId="0" fontId="4" fillId="2" borderId="26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5" fillId="0" borderId="0" xfId="2" applyFont="1"/>
    <xf numFmtId="0" fontId="6" fillId="2" borderId="27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27" xfId="2" applyFont="1" applyFill="1" applyBorder="1" applyAlignment="1">
      <alignment horizontal="left"/>
    </xf>
    <xf numFmtId="0" fontId="4" fillId="2" borderId="28" xfId="2" applyFont="1" applyFill="1" applyBorder="1"/>
    <xf numFmtId="0" fontId="4" fillId="2" borderId="12" xfId="2" applyFont="1" applyFill="1" applyBorder="1"/>
    <xf numFmtId="0" fontId="4" fillId="2" borderId="12" xfId="2" applyFont="1" applyFill="1" applyBorder="1"/>
    <xf numFmtId="0" fontId="3" fillId="0" borderId="12" xfId="2" applyFont="1" applyBorder="1"/>
    <xf numFmtId="0" fontId="4" fillId="2" borderId="29" xfId="2" applyFont="1" applyFill="1" applyBorder="1" applyAlignment="1">
      <alignment horizontal="left"/>
    </xf>
    <xf numFmtId="43" fontId="2" fillId="0" borderId="0" xfId="2" applyNumberFormat="1"/>
    <xf numFmtId="44" fontId="7" fillId="0" borderId="10" xfId="2" applyNumberFormat="1" applyFont="1" applyBorder="1" applyAlignment="1">
      <alignment horizontal="center"/>
    </xf>
    <xf numFmtId="4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right" vertical="center" wrapText="1"/>
    </xf>
    <xf numFmtId="0" fontId="7" fillId="0" borderId="0" xfId="2" applyFont="1"/>
    <xf numFmtId="44" fontId="4" fillId="0" borderId="1" xfId="2" applyNumberFormat="1" applyFont="1" applyBorder="1" applyAlignment="1">
      <alignment horizontal="center"/>
    </xf>
    <xf numFmtId="44" fontId="4" fillId="0" borderId="2" xfId="2" applyNumberFormat="1" applyFont="1" applyBorder="1" applyAlignment="1">
      <alignment horizontal="center"/>
    </xf>
    <xf numFmtId="0" fontId="3" fillId="0" borderId="4" xfId="2" applyFont="1" applyBorder="1"/>
    <xf numFmtId="44" fontId="4" fillId="0" borderId="30" xfId="2" applyNumberFormat="1" applyFont="1" applyBorder="1" applyAlignment="1">
      <alignment horizontal="center"/>
    </xf>
    <xf numFmtId="44" fontId="4" fillId="0" borderId="6" xfId="2" applyNumberFormat="1" applyFont="1" applyBorder="1" applyAlignment="1">
      <alignment horizontal="center"/>
    </xf>
    <xf numFmtId="0" fontId="3" fillId="0" borderId="8" xfId="2" applyFont="1" applyBorder="1"/>
    <xf numFmtId="43" fontId="3" fillId="0" borderId="21" xfId="3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0" fontId="3" fillId="0" borderId="14" xfId="2" applyFont="1" applyBorder="1"/>
    <xf numFmtId="0" fontId="3" fillId="0" borderId="2" xfId="2" applyFont="1" applyBorder="1"/>
    <xf numFmtId="43" fontId="5" fillId="0" borderId="20" xfId="3" applyFont="1" applyBorder="1"/>
    <xf numFmtId="43" fontId="5" fillId="0" borderId="22" xfId="3" applyFont="1" applyBorder="1"/>
    <xf numFmtId="43" fontId="5" fillId="0" borderId="22" xfId="3" applyFont="1" applyBorder="1" applyAlignment="1">
      <alignment vertical="center"/>
    </xf>
    <xf numFmtId="0" fontId="3" fillId="0" borderId="22" xfId="2" applyFont="1" applyBorder="1" applyAlignment="1">
      <alignment horizontal="center"/>
    </xf>
    <xf numFmtId="164" fontId="3" fillId="0" borderId="22" xfId="2" applyNumberFormat="1" applyFont="1" applyBorder="1" applyAlignment="1">
      <alignment horizontal="center" vertical="center"/>
    </xf>
    <xf numFmtId="14" fontId="3" fillId="0" borderId="22" xfId="2" applyNumberFormat="1" applyFont="1" applyBorder="1" applyAlignment="1">
      <alignment horizontal="center"/>
    </xf>
    <xf numFmtId="0" fontId="3" fillId="0" borderId="21" xfId="2" applyFont="1" applyBorder="1"/>
    <xf numFmtId="0" fontId="5" fillId="0" borderId="23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4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 vertical="center" wrapText="1"/>
    </xf>
    <xf numFmtId="43" fontId="3" fillId="0" borderId="14" xfId="3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/>
    </xf>
    <xf numFmtId="164" fontId="3" fillId="0" borderId="14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/>
    </xf>
    <xf numFmtId="43" fontId="5" fillId="0" borderId="31" xfId="3" applyFont="1" applyBorder="1"/>
    <xf numFmtId="2" fontId="5" fillId="0" borderId="32" xfId="4" applyNumberFormat="1" applyFont="1" applyFill="1" applyBorder="1"/>
    <xf numFmtId="43" fontId="5" fillId="0" borderId="32" xfId="3" applyFont="1" applyBorder="1"/>
    <xf numFmtId="43" fontId="3" fillId="0" borderId="32" xfId="3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/>
    </xf>
    <xf numFmtId="164" fontId="3" fillId="0" borderId="32" xfId="2" applyNumberFormat="1" applyFont="1" applyBorder="1" applyAlignment="1">
      <alignment horizontal="center"/>
    </xf>
    <xf numFmtId="164" fontId="3" fillId="0" borderId="32" xfId="2" applyNumberFormat="1" applyFont="1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2" fontId="5" fillId="0" borderId="16" xfId="4" applyNumberFormat="1" applyFont="1" applyFill="1" applyBorder="1"/>
    <xf numFmtId="43" fontId="5" fillId="0" borderId="21" xfId="3" applyFont="1" applyBorder="1"/>
    <xf numFmtId="43" fontId="5" fillId="0" borderId="21" xfId="3" applyFont="1" applyBorder="1" applyAlignment="1">
      <alignment vertical="center"/>
    </xf>
    <xf numFmtId="0" fontId="5" fillId="0" borderId="21" xfId="2" applyFont="1" applyBorder="1" applyAlignment="1">
      <alignment vertical="center"/>
    </xf>
    <xf numFmtId="164" fontId="3" fillId="0" borderId="21" xfId="2" applyNumberFormat="1" applyFont="1" applyBorder="1" applyAlignment="1">
      <alignment horizontal="center" vertical="center"/>
    </xf>
    <xf numFmtId="0" fontId="3" fillId="0" borderId="21" xfId="2" applyFont="1" applyBorder="1" applyAlignment="1">
      <alignment horizontal="center"/>
    </xf>
    <xf numFmtId="0" fontId="3" fillId="0" borderId="6" xfId="2" applyFont="1" applyBorder="1" applyAlignment="1">
      <alignment vertical="center"/>
    </xf>
    <xf numFmtId="0" fontId="4" fillId="2" borderId="12" xfId="2" applyFont="1" applyFill="1" applyBorder="1" applyAlignment="1">
      <alignment horizontal="left"/>
    </xf>
    <xf numFmtId="44" fontId="4" fillId="0" borderId="10" xfId="2" applyNumberFormat="1" applyFont="1" applyBorder="1" applyAlignment="1">
      <alignment horizontal="center"/>
    </xf>
    <xf numFmtId="43" fontId="3" fillId="0" borderId="16" xfId="3" applyFont="1" applyBorder="1" applyAlignment="1">
      <alignment horizontal="center" vertical="center" wrapText="1"/>
    </xf>
    <xf numFmtId="43" fontId="5" fillId="0" borderId="32" xfId="3" applyFont="1" applyBorder="1" applyAlignment="1">
      <alignment vertical="center"/>
    </xf>
    <xf numFmtId="0" fontId="3" fillId="0" borderId="32" xfId="2" applyFont="1" applyBorder="1"/>
    <xf numFmtId="0" fontId="3" fillId="0" borderId="16" xfId="0" applyFont="1" applyBorder="1" applyAlignment="1">
      <alignment horizontal="center"/>
    </xf>
    <xf numFmtId="0" fontId="3" fillId="0" borderId="33" xfId="2" applyFont="1" applyBorder="1"/>
    <xf numFmtId="164" fontId="3" fillId="0" borderId="21" xfId="2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2" applyFont="1" applyBorder="1"/>
    <xf numFmtId="44" fontId="3" fillId="0" borderId="0" xfId="2" applyNumberFormat="1" applyFont="1"/>
    <xf numFmtId="0" fontId="3" fillId="0" borderId="25" xfId="2" applyFont="1" applyBorder="1"/>
    <xf numFmtId="43" fontId="3" fillId="0" borderId="15" xfId="3" applyFont="1" applyBorder="1" applyAlignment="1">
      <alignment horizontal="center" vertical="center" wrapText="1"/>
    </xf>
    <xf numFmtId="43" fontId="3" fillId="0" borderId="14" xfId="3" applyFont="1" applyBorder="1" applyAlignment="1">
      <alignment vertical="center" wrapText="1"/>
    </xf>
    <xf numFmtId="49" fontId="3" fillId="0" borderId="14" xfId="2" applyNumberFormat="1" applyFont="1" applyBorder="1" applyAlignment="1">
      <alignment horizontal="center" vertical="center" wrapText="1"/>
    </xf>
    <xf numFmtId="49" fontId="3" fillId="0" borderId="14" xfId="2" applyNumberFormat="1" applyFont="1" applyBorder="1" applyAlignment="1">
      <alignment vertical="center" wrapText="1"/>
    </xf>
    <xf numFmtId="49" fontId="3" fillId="0" borderId="2" xfId="2" applyNumberFormat="1" applyFont="1" applyBorder="1" applyAlignment="1">
      <alignment vertical="center" wrapText="1"/>
    </xf>
    <xf numFmtId="43" fontId="3" fillId="0" borderId="16" xfId="3" applyFont="1" applyBorder="1" applyAlignment="1">
      <alignment vertical="center" wrapText="1"/>
    </xf>
    <xf numFmtId="49" fontId="3" fillId="0" borderId="16" xfId="2" applyNumberFormat="1" applyFont="1" applyBorder="1" applyAlignment="1">
      <alignment horizontal="center" vertical="center" wrapText="1"/>
    </xf>
    <xf numFmtId="164" fontId="3" fillId="0" borderId="16" xfId="2" applyNumberFormat="1" applyFont="1" applyBorder="1" applyAlignment="1">
      <alignment horizontal="center" vertical="center" wrapText="1"/>
    </xf>
    <xf numFmtId="49" fontId="3" fillId="0" borderId="16" xfId="2" applyNumberFormat="1" applyFont="1" applyBorder="1" applyAlignment="1">
      <alignment vertical="center" wrapText="1"/>
    </xf>
    <xf numFmtId="49" fontId="3" fillId="0" borderId="17" xfId="2" applyNumberFormat="1" applyFont="1" applyBorder="1" applyAlignment="1">
      <alignment vertical="center" wrapText="1"/>
    </xf>
    <xf numFmtId="43" fontId="3" fillId="0" borderId="20" xfId="3" applyFont="1" applyBorder="1" applyAlignment="1">
      <alignment horizontal="center" vertical="center" wrapText="1"/>
    </xf>
    <xf numFmtId="43" fontId="3" fillId="0" borderId="21" xfId="3" applyFont="1" applyBorder="1" applyAlignment="1">
      <alignment vertical="center" wrapText="1"/>
    </xf>
    <xf numFmtId="49" fontId="3" fillId="0" borderId="21" xfId="2" applyNumberFormat="1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horizontal="center" vertical="center" wrapText="1"/>
    </xf>
    <xf numFmtId="49" fontId="3" fillId="0" borderId="21" xfId="2" applyNumberFormat="1" applyFont="1" applyBorder="1" applyAlignment="1">
      <alignment vertical="center" wrapText="1"/>
    </xf>
    <xf numFmtId="49" fontId="3" fillId="0" borderId="6" xfId="2" applyNumberFormat="1" applyFont="1" applyBorder="1" applyAlignment="1">
      <alignment vertical="center" wrapText="1"/>
    </xf>
    <xf numFmtId="43" fontId="5" fillId="0" borderId="13" xfId="3" applyFont="1" applyFill="1" applyBorder="1"/>
    <xf numFmtId="2" fontId="5" fillId="0" borderId="14" xfId="4" applyNumberFormat="1" applyFont="1" applyFill="1" applyBorder="1"/>
    <xf numFmtId="164" fontId="3" fillId="0" borderId="14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16" xfId="2" applyFont="1" applyBorder="1" applyAlignment="1">
      <alignment horizontal="center"/>
    </xf>
    <xf numFmtId="164" fontId="3" fillId="0" borderId="16" xfId="2" applyNumberFormat="1" applyFont="1" applyBorder="1" applyAlignment="1">
      <alignment horizontal="center" vertical="center"/>
    </xf>
    <xf numFmtId="0" fontId="3" fillId="0" borderId="16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16" xfId="2" applyFont="1" applyBorder="1"/>
    <xf numFmtId="164" fontId="5" fillId="0" borderId="16" xfId="2" applyNumberFormat="1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/>
    </xf>
    <xf numFmtId="43" fontId="5" fillId="0" borderId="20" xfId="3" applyFont="1" applyBorder="1" applyAlignment="1">
      <alignment horizontal="center" vertical="center" wrapText="1"/>
    </xf>
    <xf numFmtId="43" fontId="5" fillId="0" borderId="21" xfId="3" applyFont="1" applyBorder="1" applyAlignment="1">
      <alignment horizontal="center" vertical="center" wrapText="1"/>
    </xf>
    <xf numFmtId="43" fontId="5" fillId="0" borderId="21" xfId="3" applyFont="1" applyFill="1" applyBorder="1" applyAlignment="1">
      <alignment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left" vertical="center"/>
    </xf>
    <xf numFmtId="164" fontId="5" fillId="0" borderId="21" xfId="2" applyNumberFormat="1" applyFont="1" applyBorder="1" applyAlignment="1">
      <alignment horizontal="center" vertical="center" wrapText="1"/>
    </xf>
    <xf numFmtId="49" fontId="5" fillId="0" borderId="21" xfId="2" applyNumberFormat="1" applyFont="1" applyBorder="1" applyAlignment="1">
      <alignment vertical="center" wrapText="1"/>
    </xf>
    <xf numFmtId="49" fontId="5" fillId="0" borderId="6" xfId="2" applyNumberFormat="1" applyFont="1" applyBorder="1" applyAlignment="1">
      <alignment vertical="center" wrapText="1"/>
    </xf>
    <xf numFmtId="164" fontId="3" fillId="0" borderId="16" xfId="2" applyNumberFormat="1" applyFont="1" applyBorder="1" applyAlignment="1">
      <alignment horizontal="center"/>
    </xf>
    <xf numFmtId="0" fontId="3" fillId="0" borderId="17" xfId="2" applyFont="1" applyBorder="1"/>
    <xf numFmtId="0" fontId="5" fillId="0" borderId="6" xfId="2" applyFont="1" applyBorder="1" applyAlignment="1">
      <alignment vertical="center"/>
    </xf>
    <xf numFmtId="0" fontId="3" fillId="0" borderId="17" xfId="2" applyFont="1" applyBorder="1" applyAlignment="1">
      <alignment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left"/>
    </xf>
    <xf numFmtId="43" fontId="3" fillId="0" borderId="13" xfId="3" applyFont="1" applyBorder="1" applyAlignment="1">
      <alignment horizontal="center" vertical="center" wrapText="1"/>
    </xf>
    <xf numFmtId="44" fontId="4" fillId="0" borderId="25" xfId="2" applyNumberFormat="1" applyFont="1" applyBorder="1" applyAlignment="1">
      <alignment horizontal="center"/>
    </xf>
    <xf numFmtId="44" fontId="4" fillId="0" borderId="12" xfId="2" applyNumberFormat="1" applyFont="1" applyBorder="1" applyAlignment="1">
      <alignment horizontal="center"/>
    </xf>
    <xf numFmtId="44" fontId="3" fillId="0" borderId="30" xfId="2" applyNumberFormat="1" applyFont="1" applyBorder="1" applyAlignment="1">
      <alignment horizontal="center"/>
    </xf>
    <xf numFmtId="0" fontId="3" fillId="0" borderId="13" xfId="2" applyFont="1" applyBorder="1"/>
    <xf numFmtId="43" fontId="3" fillId="0" borderId="32" xfId="3" applyFont="1" applyBorder="1" applyAlignment="1">
      <alignment vertical="center" wrapText="1"/>
    </xf>
    <xf numFmtId="49" fontId="3" fillId="0" borderId="32" xfId="2" applyNumberFormat="1" applyFont="1" applyBorder="1" applyAlignment="1">
      <alignment horizontal="center" vertical="center" wrapText="1"/>
    </xf>
    <xf numFmtId="164" fontId="3" fillId="0" borderId="32" xfId="2" applyNumberFormat="1" applyFont="1" applyBorder="1" applyAlignment="1">
      <alignment horizontal="center" vertical="center" wrapText="1"/>
    </xf>
    <xf numFmtId="49" fontId="3" fillId="0" borderId="33" xfId="2" applyNumberFormat="1" applyFont="1" applyBorder="1" applyAlignment="1">
      <alignment vertical="center" wrapText="1"/>
    </xf>
    <xf numFmtId="14" fontId="3" fillId="0" borderId="16" xfId="2" applyNumberFormat="1" applyFont="1" applyBorder="1"/>
    <xf numFmtId="14" fontId="3" fillId="0" borderId="16" xfId="2" applyNumberFormat="1" applyFont="1" applyBorder="1" applyAlignment="1">
      <alignment horizontal="center"/>
    </xf>
    <xf numFmtId="43" fontId="3" fillId="0" borderId="25" xfId="3" applyFont="1" applyBorder="1" applyAlignment="1">
      <alignment horizontal="center" vertical="center" wrapText="1"/>
    </xf>
    <xf numFmtId="43" fontId="5" fillId="0" borderId="25" xfId="3" applyFont="1" applyBorder="1"/>
    <xf numFmtId="43" fontId="3" fillId="0" borderId="25" xfId="3" applyFont="1" applyBorder="1" applyAlignment="1">
      <alignment vertical="center" wrapText="1"/>
    </xf>
    <xf numFmtId="49" fontId="3" fillId="0" borderId="25" xfId="2" applyNumberFormat="1" applyFont="1" applyBorder="1" applyAlignment="1">
      <alignment horizontal="center" vertical="center" wrapText="1"/>
    </xf>
    <xf numFmtId="0" fontId="5" fillId="0" borderId="25" xfId="2" applyFont="1" applyBorder="1" applyAlignment="1">
      <alignment vertical="center"/>
    </xf>
    <xf numFmtId="164" fontId="3" fillId="0" borderId="25" xfId="2" applyNumberFormat="1" applyFont="1" applyBorder="1" applyAlignment="1">
      <alignment horizontal="center" vertical="center" wrapText="1"/>
    </xf>
    <xf numFmtId="49" fontId="3" fillId="0" borderId="25" xfId="2" applyNumberFormat="1" applyFont="1" applyBorder="1" applyAlignment="1">
      <alignment vertical="center" wrapText="1"/>
    </xf>
    <xf numFmtId="43" fontId="3" fillId="0" borderId="0" xfId="3" applyFont="1" applyBorder="1" applyAlignment="1">
      <alignment horizontal="center" vertical="center" wrapText="1"/>
    </xf>
    <xf numFmtId="43" fontId="5" fillId="0" borderId="0" xfId="3" applyFont="1" applyBorder="1"/>
    <xf numFmtId="43" fontId="3" fillId="0" borderId="0" xfId="3" applyFont="1" applyBorder="1" applyAlignment="1">
      <alignment vertical="center" wrapText="1"/>
    </xf>
    <xf numFmtId="49" fontId="3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vertical="center" wrapText="1"/>
    </xf>
    <xf numFmtId="44" fontId="3" fillId="0" borderId="0" xfId="2" applyNumberFormat="1" applyFont="1" applyAlignment="1">
      <alignment horizontal="center"/>
    </xf>
    <xf numFmtId="0" fontId="3" fillId="0" borderId="8" xfId="2" applyFont="1" applyBorder="1"/>
    <xf numFmtId="0" fontId="3" fillId="0" borderId="14" xfId="2" applyFont="1" applyBorder="1" applyAlignment="1">
      <alignment vertical="center"/>
    </xf>
    <xf numFmtId="0" fontId="3" fillId="0" borderId="33" xfId="2" applyFont="1" applyBorder="1" applyAlignment="1">
      <alignment vertical="center"/>
    </xf>
    <xf numFmtId="43" fontId="3" fillId="0" borderId="35" xfId="3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/>
    </xf>
    <xf numFmtId="43" fontId="5" fillId="0" borderId="14" xfId="3" applyFont="1" applyBorder="1" applyAlignment="1">
      <alignment vertical="center"/>
    </xf>
    <xf numFmtId="14" fontId="3" fillId="0" borderId="14" xfId="2" applyNumberFormat="1" applyFont="1" applyBorder="1" applyAlignment="1">
      <alignment horizontal="center"/>
    </xf>
    <xf numFmtId="14" fontId="3" fillId="0" borderId="32" xfId="2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4" fillId="2" borderId="30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44" fontId="3" fillId="0" borderId="0" xfId="1" applyFont="1"/>
    <xf numFmtId="0" fontId="4" fillId="2" borderId="16" xfId="2" applyFont="1" applyFill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3" fillId="0" borderId="38" xfId="2" applyFont="1" applyBorder="1"/>
    <xf numFmtId="0" fontId="3" fillId="2" borderId="15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3" fillId="0" borderId="16" xfId="2" applyFont="1" applyBorder="1"/>
    <xf numFmtId="0" fontId="3" fillId="0" borderId="17" xfId="2" applyFont="1" applyBorder="1"/>
    <xf numFmtId="0" fontId="4" fillId="2" borderId="6" xfId="2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2" borderId="25" xfId="2" applyFont="1" applyFill="1" applyBorder="1"/>
    <xf numFmtId="0" fontId="4" fillId="2" borderId="26" xfId="2" applyFont="1" applyFill="1" applyBorder="1"/>
    <xf numFmtId="0" fontId="5" fillId="0" borderId="17" xfId="2" applyFont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49" fontId="3" fillId="0" borderId="21" xfId="2" applyNumberFormat="1" applyFont="1" applyBorder="1" applyAlignment="1">
      <alignment horizontal="left" vertical="center" wrapText="1"/>
    </xf>
    <xf numFmtId="43" fontId="7" fillId="0" borderId="0" xfId="2" applyNumberFormat="1" applyFont="1"/>
    <xf numFmtId="0" fontId="5" fillId="0" borderId="0" xfId="2" applyFont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left"/>
    </xf>
    <xf numFmtId="0" fontId="3" fillId="0" borderId="39" xfId="2" applyFont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0" fontId="3" fillId="0" borderId="16" xfId="2" applyFont="1" applyBorder="1" applyAlignment="1">
      <alignment horizontal="left"/>
    </xf>
    <xf numFmtId="0" fontId="3" fillId="0" borderId="40" xfId="2" applyFont="1" applyBorder="1" applyAlignment="1">
      <alignment horizontal="center"/>
    </xf>
    <xf numFmtId="49" fontId="3" fillId="0" borderId="40" xfId="2" applyNumberFormat="1" applyFont="1" applyBorder="1" applyAlignment="1">
      <alignment horizontal="center" vertical="center" wrapText="1"/>
    </xf>
    <xf numFmtId="165" fontId="2" fillId="0" borderId="0" xfId="2" applyNumberFormat="1"/>
    <xf numFmtId="0" fontId="5" fillId="0" borderId="21" xfId="2" applyFont="1" applyBorder="1" applyAlignment="1">
      <alignment horizontal="center" vertical="center"/>
    </xf>
    <xf numFmtId="0" fontId="5" fillId="0" borderId="21" xfId="2" applyFont="1" applyBorder="1"/>
    <xf numFmtId="49" fontId="3" fillId="0" borderId="41" xfId="2" applyNumberFormat="1" applyFont="1" applyBorder="1" applyAlignment="1">
      <alignment horizontal="center" vertical="center" wrapText="1"/>
    </xf>
    <xf numFmtId="0" fontId="5" fillId="0" borderId="6" xfId="2" applyFont="1" applyBorder="1"/>
    <xf numFmtId="2" fontId="3" fillId="0" borderId="0" xfId="2" applyNumberFormat="1" applyFont="1"/>
    <xf numFmtId="43" fontId="3" fillId="0" borderId="22" xfId="3" applyFont="1" applyBorder="1" applyAlignment="1">
      <alignment horizontal="center" vertical="center" wrapText="1"/>
    </xf>
  </cellXfs>
  <cellStyles count="5">
    <cellStyle name="Millares 3" xfId="3" xr:uid="{B2707798-F1A0-497C-949B-5AFAFAFA8371}"/>
    <cellStyle name="Moneda" xfId="1" builtinId="4"/>
    <cellStyle name="Moneda 3" xfId="4" xr:uid="{0C9811E7-7C60-45C0-A99F-84FED95B923A}"/>
    <cellStyle name="Normal" xfId="0" builtinId="0"/>
    <cellStyle name="Normal 2 2" xfId="2" xr:uid="{B0DD0C69-9FF1-4CBE-9339-55122F537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9E92-0E3E-4673-8AB2-220E05318D94}">
  <dimension ref="A1:X814"/>
  <sheetViews>
    <sheetView tabSelected="1" workbookViewId="0"/>
  </sheetViews>
  <sheetFormatPr baseColWidth="10" defaultColWidth="11.42578125" defaultRowHeight="12.75" x14ac:dyDescent="0.2"/>
  <cols>
    <col min="1" max="1" width="3.140625" style="1" customWidth="1"/>
    <col min="2" max="2" width="35.7109375" style="1" customWidth="1"/>
    <col min="3" max="3" width="55.5703125" style="1" customWidth="1"/>
    <col min="4" max="4" width="13.42578125" style="1" customWidth="1"/>
    <col min="5" max="5" width="11.42578125" style="1"/>
    <col min="6" max="6" width="27.5703125" style="1" bestFit="1" customWidth="1"/>
    <col min="7" max="7" width="26.85546875" style="1" bestFit="1" customWidth="1"/>
    <col min="8" max="8" width="12.42578125" style="1" hidden="1" customWidth="1"/>
    <col min="9" max="9" width="19.7109375" style="1" bestFit="1" customWidth="1"/>
    <col min="10" max="10" width="17.140625" style="1" bestFit="1" customWidth="1"/>
    <col min="11" max="11" width="15.5703125" style="1" customWidth="1"/>
    <col min="12" max="12" width="13.140625" style="1" customWidth="1"/>
    <col min="13" max="13" width="8.28515625" style="1" hidden="1" customWidth="1"/>
    <col min="14" max="14" width="13.42578125" style="1" customWidth="1"/>
    <col min="15" max="15" width="17.5703125" style="1" customWidth="1"/>
    <col min="16" max="16" width="16.28515625" style="1" customWidth="1"/>
    <col min="17" max="17" width="16.5703125" style="1" customWidth="1"/>
    <col min="18" max="19" width="12.85546875" style="1" bestFit="1" customWidth="1"/>
    <col min="20" max="20" width="13.85546875" style="1" bestFit="1" customWidth="1"/>
    <col min="21" max="22" width="11.42578125" style="1"/>
    <col min="23" max="23" width="13.140625" style="1" bestFit="1" customWidth="1"/>
    <col min="24" max="16384" width="11.42578125" style="1"/>
  </cols>
  <sheetData>
    <row r="1" spans="2:21" ht="13.5" thickBot="1" x14ac:dyDescent="0.25"/>
    <row r="2" spans="2:21" ht="14.25" x14ac:dyDescent="0.25">
      <c r="B2" s="70" t="s">
        <v>27</v>
      </c>
      <c r="C2" s="69"/>
      <c r="D2" s="68" t="s">
        <v>26</v>
      </c>
      <c r="E2" s="68"/>
      <c r="F2" s="68"/>
      <c r="G2" s="68"/>
      <c r="H2" s="68"/>
      <c r="I2" s="68"/>
      <c r="J2" s="68"/>
      <c r="K2" s="67" t="s">
        <v>25</v>
      </c>
      <c r="L2" s="67"/>
      <c r="M2" s="67"/>
      <c r="N2" s="67"/>
      <c r="O2" s="67"/>
      <c r="P2" s="67"/>
      <c r="Q2" s="66"/>
    </row>
    <row r="3" spans="2:21" ht="14.25" x14ac:dyDescent="0.25">
      <c r="B3" s="65" t="s">
        <v>24</v>
      </c>
      <c r="C3" s="96"/>
      <c r="D3" s="96"/>
      <c r="E3" s="96"/>
      <c r="F3" s="96"/>
      <c r="G3" s="96"/>
      <c r="H3" s="10"/>
      <c r="I3" s="61"/>
      <c r="J3" s="61"/>
      <c r="K3" s="61"/>
      <c r="L3" s="61"/>
      <c r="M3" s="61"/>
      <c r="N3" s="61"/>
      <c r="O3" s="61"/>
      <c r="P3" s="61"/>
      <c r="Q3" s="60"/>
    </row>
    <row r="4" spans="2:21" ht="14.25" x14ac:dyDescent="0.25">
      <c r="B4" s="65" t="s">
        <v>1020</v>
      </c>
      <c r="C4" s="96"/>
      <c r="D4" s="96"/>
      <c r="E4" s="96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0"/>
    </row>
    <row r="5" spans="2:21" ht="15" thickBot="1" x14ac:dyDescent="0.3">
      <c r="B5" s="59" t="s">
        <v>22</v>
      </c>
      <c r="C5" s="58"/>
      <c r="D5" s="58"/>
      <c r="E5" s="58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6"/>
    </row>
    <row r="6" spans="2:21" ht="11.2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2:21" ht="14.25" x14ac:dyDescent="0.2">
      <c r="B7" s="55" t="s">
        <v>21</v>
      </c>
      <c r="C7" s="54" t="s">
        <v>20</v>
      </c>
      <c r="D7" s="54" t="s">
        <v>19</v>
      </c>
      <c r="E7" s="54" t="s">
        <v>18</v>
      </c>
      <c r="F7" s="54" t="s">
        <v>17</v>
      </c>
      <c r="G7" s="54" t="s">
        <v>16</v>
      </c>
      <c r="H7" s="51" t="s">
        <v>1019</v>
      </c>
      <c r="I7" s="51" t="s">
        <v>15</v>
      </c>
      <c r="J7" s="51" t="s">
        <v>14</v>
      </c>
      <c r="K7" s="51" t="s">
        <v>13</v>
      </c>
      <c r="L7" s="51" t="s">
        <v>12</v>
      </c>
      <c r="M7" s="52"/>
      <c r="N7" s="51" t="s">
        <v>1018</v>
      </c>
      <c r="O7" s="51" t="s">
        <v>1017</v>
      </c>
      <c r="P7" s="51" t="s">
        <v>1016</v>
      </c>
      <c r="Q7" s="50" t="s">
        <v>8</v>
      </c>
    </row>
    <row r="8" spans="2:21" ht="15" thickBot="1" x14ac:dyDescent="0.25">
      <c r="B8" s="49"/>
      <c r="C8" s="48"/>
      <c r="D8" s="48"/>
      <c r="E8" s="48"/>
      <c r="F8" s="48"/>
      <c r="G8" s="48"/>
      <c r="H8" s="46"/>
      <c r="I8" s="46"/>
      <c r="J8" s="46"/>
      <c r="K8" s="46"/>
      <c r="L8" s="46"/>
      <c r="M8" s="45"/>
      <c r="N8" s="44"/>
      <c r="O8" s="44"/>
      <c r="P8" s="44"/>
      <c r="Q8" s="43"/>
    </row>
    <row r="9" spans="2:21" ht="8.25" customHeight="1" thickBot="1" x14ac:dyDescent="0.3">
      <c r="B9" s="10"/>
      <c r="C9" s="10"/>
      <c r="D9" s="95"/>
      <c r="E9" s="10"/>
      <c r="F9" s="10"/>
      <c r="G9" s="10"/>
      <c r="H9" s="10"/>
      <c r="I9" s="10"/>
      <c r="J9" s="250"/>
      <c r="K9" s="250"/>
      <c r="L9" s="20"/>
      <c r="M9" s="10"/>
      <c r="N9" s="249"/>
      <c r="O9" s="10"/>
      <c r="P9" s="10"/>
      <c r="Q9" s="10"/>
    </row>
    <row r="10" spans="2:21" ht="14.25" x14ac:dyDescent="0.25">
      <c r="B10" s="248" t="s">
        <v>1015</v>
      </c>
      <c r="C10" s="145" t="s">
        <v>1014</v>
      </c>
      <c r="D10" s="247" t="s">
        <v>5</v>
      </c>
      <c r="E10" s="144">
        <v>43344</v>
      </c>
      <c r="F10" s="115" t="s">
        <v>1013</v>
      </c>
      <c r="G10" s="246" t="s">
        <v>1012</v>
      </c>
      <c r="H10" s="245">
        <v>2214.5700000000002</v>
      </c>
      <c r="I10" s="142">
        <v>67322.928</v>
      </c>
      <c r="J10" s="82">
        <f>((I10/30.4)*40)/12</f>
        <v>7381.9000000000005</v>
      </c>
      <c r="K10" s="82">
        <f>(((I10/30.4)*20)*0.25)/12</f>
        <v>922.73750000000007</v>
      </c>
      <c r="L10" s="113">
        <v>0</v>
      </c>
      <c r="M10" s="113"/>
      <c r="N10" s="82">
        <v>453.64952583968187</v>
      </c>
      <c r="O10" s="82">
        <v>2165.5440756578946</v>
      </c>
      <c r="P10" s="82">
        <v>15697.014868421054</v>
      </c>
      <c r="Q10" s="141">
        <f>+N10+O10+P10</f>
        <v>18316.208469918631</v>
      </c>
      <c r="S10" s="244"/>
      <c r="T10" s="71"/>
      <c r="U10" s="71"/>
    </row>
    <row r="11" spans="2:21" ht="14.25" x14ac:dyDescent="0.25">
      <c r="B11" s="140" t="s">
        <v>1011</v>
      </c>
      <c r="C11" s="139" t="s">
        <v>1010</v>
      </c>
      <c r="D11" s="243" t="s">
        <v>5</v>
      </c>
      <c r="E11" s="138">
        <v>43374</v>
      </c>
      <c r="F11" s="38" t="s">
        <v>1009</v>
      </c>
      <c r="G11" s="155" t="s">
        <v>1008</v>
      </c>
      <c r="H11" s="240">
        <v>254.69</v>
      </c>
      <c r="I11" s="136">
        <v>8502.271999999999</v>
      </c>
      <c r="J11" s="121">
        <f>((I11/30.4)*40)/12</f>
        <v>932.26666666666677</v>
      </c>
      <c r="K11" s="121">
        <f>(((I11/30.4)*20)*0.25)/12</f>
        <v>116.53333333333335</v>
      </c>
      <c r="L11" s="28">
        <v>0</v>
      </c>
      <c r="M11" s="28"/>
      <c r="N11" s="121">
        <v>9.8042106376961691</v>
      </c>
      <c r="O11" s="121">
        <v>103.13351557017546</v>
      </c>
      <c r="P11" s="121">
        <v>670.21235684210512</v>
      </c>
      <c r="Q11" s="131">
        <f>+N11+O11+P11</f>
        <v>783.15008304997673</v>
      </c>
      <c r="R11" s="71"/>
      <c r="S11" s="71"/>
      <c r="T11" s="71"/>
      <c r="U11" s="71"/>
    </row>
    <row r="12" spans="2:21" ht="14.25" x14ac:dyDescent="0.25">
      <c r="B12" s="154" t="s">
        <v>1007</v>
      </c>
      <c r="C12" s="155" t="s">
        <v>1006</v>
      </c>
      <c r="D12" s="242" t="s">
        <v>5</v>
      </c>
      <c r="E12" s="152">
        <v>43389</v>
      </c>
      <c r="F12" s="38" t="s">
        <v>1005</v>
      </c>
      <c r="G12" s="155" t="s">
        <v>1004</v>
      </c>
      <c r="H12" s="240">
        <v>266.36</v>
      </c>
      <c r="I12" s="30">
        <v>8502.271999999999</v>
      </c>
      <c r="J12" s="121">
        <f>((I12/30.4)*40)/12</f>
        <v>932.26666666666677</v>
      </c>
      <c r="K12" s="121">
        <f>(((I12/30.4)*20)*0.25)/12</f>
        <v>116.53333333333335</v>
      </c>
      <c r="L12" s="28">
        <v>0</v>
      </c>
      <c r="M12" s="28"/>
      <c r="N12" s="28">
        <v>9.8042106376961691</v>
      </c>
      <c r="O12" s="28">
        <v>103.13351557017546</v>
      </c>
      <c r="P12" s="28">
        <v>670.21235684210512</v>
      </c>
      <c r="Q12" s="27">
        <f>+N12+O12+P12</f>
        <v>783.15008304997673</v>
      </c>
      <c r="S12" s="71"/>
      <c r="T12" s="71"/>
    </row>
    <row r="13" spans="2:21" ht="14.25" x14ac:dyDescent="0.25">
      <c r="B13" s="154" t="s">
        <v>1003</v>
      </c>
      <c r="C13" s="155" t="s">
        <v>1002</v>
      </c>
      <c r="D13" s="242" t="s">
        <v>5</v>
      </c>
      <c r="E13" s="152">
        <v>43420</v>
      </c>
      <c r="F13" s="38" t="s">
        <v>1001</v>
      </c>
      <c r="G13" s="241" t="s">
        <v>1000</v>
      </c>
      <c r="H13" s="240">
        <v>266.36</v>
      </c>
      <c r="I13" s="30">
        <v>14509.311999999998</v>
      </c>
      <c r="J13" s="121">
        <f>((I13/30.4)*40)/12</f>
        <v>1590.9333333333332</v>
      </c>
      <c r="K13" s="121">
        <f>(((I13/30.4)*20)*0.25)/12</f>
        <v>198.86666666666665</v>
      </c>
      <c r="L13" s="28">
        <v>0</v>
      </c>
      <c r="M13" s="28"/>
      <c r="N13" s="28">
        <v>43.053640378866305</v>
      </c>
      <c r="O13" s="28">
        <v>294.70570000000021</v>
      </c>
      <c r="P13" s="28">
        <v>1781.9740689473679</v>
      </c>
      <c r="Q13" s="27">
        <f>+N13+O13+P13</f>
        <v>2119.7334093262343</v>
      </c>
      <c r="S13" s="71"/>
    </row>
    <row r="14" spans="2:21" ht="14.25" x14ac:dyDescent="0.25">
      <c r="B14" s="154" t="s">
        <v>999</v>
      </c>
      <c r="C14" s="155" t="s">
        <v>998</v>
      </c>
      <c r="D14" s="242" t="s">
        <v>5</v>
      </c>
      <c r="E14" s="152">
        <v>43740</v>
      </c>
      <c r="F14" s="38" t="s">
        <v>997</v>
      </c>
      <c r="G14" s="241" t="s">
        <v>996</v>
      </c>
      <c r="H14" s="240">
        <v>266.36</v>
      </c>
      <c r="I14" s="30">
        <v>8502.271999999999</v>
      </c>
      <c r="J14" s="121">
        <f>((I14/30.4)*40)/12</f>
        <v>932.26666666666677</v>
      </c>
      <c r="K14" s="121">
        <f>(((I14/30.4)*20)*0.25)/12</f>
        <v>116.53333333333335</v>
      </c>
      <c r="L14" s="28">
        <v>0</v>
      </c>
      <c r="M14" s="28"/>
      <c r="N14" s="28">
        <v>9.8042106376961691</v>
      </c>
      <c r="O14" s="28">
        <v>103.13351557017546</v>
      </c>
      <c r="P14" s="28">
        <v>670.21235684210512</v>
      </c>
      <c r="Q14" s="27">
        <f>+N14+O14+P14</f>
        <v>783.15008304997673</v>
      </c>
      <c r="S14" s="71"/>
    </row>
    <row r="15" spans="2:21" ht="14.25" x14ac:dyDescent="0.25">
      <c r="B15" s="167" t="s">
        <v>995</v>
      </c>
      <c r="C15" s="155" t="s">
        <v>994</v>
      </c>
      <c r="D15" s="242" t="s">
        <v>5</v>
      </c>
      <c r="E15" s="166">
        <v>43754</v>
      </c>
      <c r="F15" s="38" t="s">
        <v>993</v>
      </c>
      <c r="G15" s="241" t="s">
        <v>992</v>
      </c>
      <c r="H15" s="240">
        <v>266.36</v>
      </c>
      <c r="I15" s="28">
        <v>8502.271999999999</v>
      </c>
      <c r="J15" s="121">
        <f>((I15/30.4)*40)/12</f>
        <v>932.26666666666677</v>
      </c>
      <c r="K15" s="121">
        <f>(((I15/30.4)*20)*0.25)/12</f>
        <v>116.53333333333335</v>
      </c>
      <c r="L15" s="28">
        <v>0</v>
      </c>
      <c r="M15" s="28"/>
      <c r="N15" s="28">
        <v>9.8042106376961691</v>
      </c>
      <c r="O15" s="28">
        <v>103.13351557017546</v>
      </c>
      <c r="P15" s="28">
        <v>670.21235684210512</v>
      </c>
      <c r="Q15" s="27">
        <f>+N15+O15+P15</f>
        <v>783.15008304997673</v>
      </c>
      <c r="S15" s="71"/>
    </row>
    <row r="16" spans="2:21" ht="14.25" x14ac:dyDescent="0.25">
      <c r="B16" s="167" t="s">
        <v>991</v>
      </c>
      <c r="C16" s="155" t="s">
        <v>990</v>
      </c>
      <c r="D16" s="242" t="s">
        <v>5</v>
      </c>
      <c r="E16" s="166">
        <v>43739</v>
      </c>
      <c r="F16" s="38" t="s">
        <v>989</v>
      </c>
      <c r="G16" s="241" t="s">
        <v>988</v>
      </c>
      <c r="H16" s="240">
        <v>454.55</v>
      </c>
      <c r="I16" s="28">
        <v>14509.311999999998</v>
      </c>
      <c r="J16" s="121">
        <f>((I16/30.4)*40)/12</f>
        <v>1590.9333333333332</v>
      </c>
      <c r="K16" s="121">
        <f>(((I16/30.4)*20)*0.25)/12</f>
        <v>198.86666666666665</v>
      </c>
      <c r="L16" s="28">
        <v>0</v>
      </c>
      <c r="M16" s="28"/>
      <c r="N16" s="28">
        <v>43.053640378866305</v>
      </c>
      <c r="O16" s="28">
        <v>294.70570000000021</v>
      </c>
      <c r="P16" s="28">
        <v>1781.9740689473679</v>
      </c>
      <c r="Q16" s="27">
        <f>+N16+O16+P16</f>
        <v>2119.7334093262343</v>
      </c>
      <c r="S16" s="71"/>
      <c r="T16" s="71"/>
    </row>
    <row r="17" spans="2:19" ht="15" thickBot="1" x14ac:dyDescent="0.3">
      <c r="B17" s="102" t="s">
        <v>987</v>
      </c>
      <c r="C17" s="100" t="s">
        <v>986</v>
      </c>
      <c r="D17" s="239" t="s">
        <v>5</v>
      </c>
      <c r="E17" s="101">
        <v>43877</v>
      </c>
      <c r="F17" s="100" t="s">
        <v>985</v>
      </c>
      <c r="G17" s="238" t="s">
        <v>984</v>
      </c>
      <c r="H17" s="237">
        <v>454.55</v>
      </c>
      <c r="I17" s="22">
        <v>7543.1519999999991</v>
      </c>
      <c r="J17" s="99">
        <f>((I17/30.4)*40)/12</f>
        <v>827.1</v>
      </c>
      <c r="K17" s="99">
        <f>(((I17/30.4)*20)*0.25)/12</f>
        <v>103.3875</v>
      </c>
      <c r="L17" s="22">
        <v>0</v>
      </c>
      <c r="M17" s="22"/>
      <c r="N17" s="22">
        <v>0</v>
      </c>
      <c r="O17" s="22">
        <v>67.007200000000012</v>
      </c>
      <c r="P17" s="22">
        <v>567.23315684210525</v>
      </c>
      <c r="Q17" s="21">
        <f>+N17+O17+P17</f>
        <v>634.24035684210526</v>
      </c>
      <c r="S17" s="71"/>
    </row>
    <row r="18" spans="2:19" ht="15" thickBot="1" x14ac:dyDescent="0.3">
      <c r="B18" s="197"/>
      <c r="C18" s="197"/>
      <c r="D18" s="236"/>
      <c r="E18" s="198"/>
      <c r="F18" s="197"/>
      <c r="G18" s="95"/>
      <c r="H18" s="95"/>
      <c r="I18" s="194"/>
      <c r="J18" s="194"/>
      <c r="K18" s="194"/>
      <c r="L18" s="194"/>
      <c r="M18" s="194"/>
      <c r="N18" s="194"/>
      <c r="O18" s="194"/>
      <c r="P18" s="194"/>
      <c r="Q18" s="194"/>
    </row>
    <row r="19" spans="2:19" ht="14.25" x14ac:dyDescent="0.25">
      <c r="B19" s="10"/>
      <c r="C19" s="10"/>
      <c r="D19" s="17"/>
      <c r="E19" s="16" t="s">
        <v>1</v>
      </c>
      <c r="F19" s="15"/>
      <c r="G19" s="81"/>
      <c r="H19" s="201"/>
      <c r="I19" s="79">
        <f>SUM(I10:I17)</f>
        <v>137893.79199999999</v>
      </c>
      <c r="J19" s="79">
        <f>SUM(J10:J17)</f>
        <v>15119.933333333332</v>
      </c>
      <c r="K19" s="79">
        <f>SUM(K10:K17)</f>
        <v>1889.9916666666666</v>
      </c>
      <c r="L19" s="79">
        <f>SUM(L10:L17)</f>
        <v>0</v>
      </c>
      <c r="M19" s="79">
        <f>SUM(M10:M17)</f>
        <v>0</v>
      </c>
      <c r="N19" s="79">
        <f>SUM(N10:N17)</f>
        <v>578.97364914819923</v>
      </c>
      <c r="O19" s="79">
        <f>SUM(O10:O17)</f>
        <v>3234.4967379385971</v>
      </c>
      <c r="P19" s="79">
        <f>SUM(P10:P17)</f>
        <v>22509.045590526319</v>
      </c>
      <c r="Q19" s="79">
        <f>SUM(Q10:Q17)</f>
        <v>26322.515977613104</v>
      </c>
      <c r="S19" s="2"/>
    </row>
    <row r="20" spans="2:19" ht="15" thickBot="1" x14ac:dyDescent="0.3">
      <c r="B20" s="11"/>
      <c r="C20" s="10"/>
      <c r="D20" s="10"/>
      <c r="E20" s="9" t="s">
        <v>0</v>
      </c>
      <c r="F20" s="8"/>
      <c r="G20" s="78"/>
      <c r="H20" s="6"/>
      <c r="I20" s="77">
        <f>+I19*12</f>
        <v>1654725.5039999997</v>
      </c>
      <c r="J20" s="77">
        <f>+J19*12</f>
        <v>181439.19999999998</v>
      </c>
      <c r="K20" s="77">
        <f>+K19*12</f>
        <v>22679.899999999998</v>
      </c>
      <c r="L20" s="77">
        <f>+L19*12</f>
        <v>0</v>
      </c>
      <c r="M20" s="77"/>
      <c r="N20" s="77">
        <f>+N19*12</f>
        <v>6947.6837897783907</v>
      </c>
      <c r="O20" s="77">
        <f>+O19*12</f>
        <v>38813.960855263169</v>
      </c>
      <c r="P20" s="77">
        <f>+P19*12</f>
        <v>270108.54708631581</v>
      </c>
      <c r="Q20" s="76">
        <f>+Q19*12</f>
        <v>315870.19173135725</v>
      </c>
      <c r="S20" s="2"/>
    </row>
    <row r="21" spans="2:19" ht="14.25" x14ac:dyDescent="0.25">
      <c r="B21" s="11"/>
      <c r="C21" s="10"/>
      <c r="D21" s="10"/>
      <c r="E21" s="98"/>
      <c r="F21" s="98"/>
      <c r="G21" s="10"/>
      <c r="H21" s="10"/>
      <c r="I21" s="97"/>
      <c r="J21" s="97"/>
      <c r="K21" s="97"/>
      <c r="L21" s="97"/>
      <c r="M21" s="97"/>
      <c r="N21" s="97"/>
      <c r="O21" s="97"/>
      <c r="P21" s="97"/>
      <c r="Q21" s="97"/>
      <c r="S21" s="2"/>
    </row>
    <row r="22" spans="2:19" ht="14.25" x14ac:dyDescent="0.25">
      <c r="B22" s="11"/>
      <c r="C22" s="10"/>
      <c r="D22" s="10"/>
      <c r="E22" s="98"/>
      <c r="F22" s="98"/>
      <c r="G22" s="10"/>
      <c r="H22" s="10"/>
      <c r="I22" s="97"/>
      <c r="J22" s="97"/>
      <c r="K22" s="97"/>
      <c r="L22" s="97"/>
      <c r="M22" s="97"/>
      <c r="N22" s="97"/>
      <c r="O22" s="97"/>
      <c r="P22" s="97"/>
      <c r="Q22" s="97"/>
      <c r="S22" s="2"/>
    </row>
    <row r="23" spans="2:19" ht="15" thickBot="1" x14ac:dyDescent="0.3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9" ht="14.25" x14ac:dyDescent="0.25">
      <c r="B24" s="70" t="s">
        <v>27</v>
      </c>
      <c r="C24" s="69"/>
      <c r="D24" s="68" t="s">
        <v>26</v>
      </c>
      <c r="E24" s="68"/>
      <c r="F24" s="68"/>
      <c r="G24" s="68"/>
      <c r="H24" s="68"/>
      <c r="I24" s="68"/>
      <c r="J24" s="68"/>
      <c r="K24" s="67" t="s">
        <v>25</v>
      </c>
      <c r="L24" s="67"/>
      <c r="M24" s="67"/>
      <c r="N24" s="67"/>
      <c r="O24" s="67"/>
      <c r="P24" s="67"/>
      <c r="Q24" s="66"/>
    </row>
    <row r="25" spans="2:19" ht="14.25" x14ac:dyDescent="0.25">
      <c r="B25" s="65" t="s">
        <v>24</v>
      </c>
      <c r="C25" s="96"/>
      <c r="D25" s="96"/>
      <c r="E25" s="96"/>
      <c r="F25" s="96"/>
      <c r="G25" s="96"/>
      <c r="H25" s="10"/>
      <c r="I25" s="61"/>
      <c r="J25" s="61"/>
      <c r="K25" s="61"/>
      <c r="L25" s="61"/>
      <c r="M25" s="61"/>
      <c r="N25" s="61"/>
      <c r="O25" s="61"/>
      <c r="P25" s="61"/>
      <c r="Q25" s="60"/>
    </row>
    <row r="26" spans="2:19" ht="14.25" x14ac:dyDescent="0.25">
      <c r="B26" s="65" t="s">
        <v>983</v>
      </c>
      <c r="C26" s="96"/>
      <c r="D26" s="96"/>
      <c r="E26" s="96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0"/>
    </row>
    <row r="27" spans="2:19" ht="15" thickBot="1" x14ac:dyDescent="0.3">
      <c r="B27" s="59" t="s">
        <v>81</v>
      </c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6"/>
    </row>
    <row r="28" spans="2:19" ht="15" thickBo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9" ht="14.25" x14ac:dyDescent="0.2">
      <c r="B29" s="55" t="s">
        <v>21</v>
      </c>
      <c r="C29" s="54" t="s">
        <v>20</v>
      </c>
      <c r="D29" s="54" t="s">
        <v>19</v>
      </c>
      <c r="E29" s="54" t="s">
        <v>18</v>
      </c>
      <c r="F29" s="54" t="s">
        <v>17</v>
      </c>
      <c r="G29" s="54" t="s">
        <v>16</v>
      </c>
      <c r="H29" s="53"/>
      <c r="I29" s="51" t="s">
        <v>15</v>
      </c>
      <c r="J29" s="51" t="s">
        <v>14</v>
      </c>
      <c r="K29" s="51" t="s">
        <v>13</v>
      </c>
      <c r="L29" s="51" t="s">
        <v>12</v>
      </c>
      <c r="M29" s="52"/>
      <c r="N29" s="51" t="s">
        <v>11</v>
      </c>
      <c r="O29" s="51" t="s">
        <v>10</v>
      </c>
      <c r="P29" s="51" t="s">
        <v>9</v>
      </c>
      <c r="Q29" s="50" t="s">
        <v>8</v>
      </c>
    </row>
    <row r="30" spans="2:19" ht="15" thickBot="1" x14ac:dyDescent="0.3">
      <c r="B30" s="49"/>
      <c r="C30" s="48"/>
      <c r="D30" s="48"/>
      <c r="E30" s="48"/>
      <c r="F30" s="48"/>
      <c r="G30" s="48"/>
      <c r="H30" s="47"/>
      <c r="I30" s="46"/>
      <c r="J30" s="46"/>
      <c r="K30" s="46"/>
      <c r="L30" s="46"/>
      <c r="M30" s="45"/>
      <c r="N30" s="44"/>
      <c r="O30" s="44"/>
      <c r="P30" s="44"/>
      <c r="Q30" s="43"/>
    </row>
    <row r="31" spans="2:19" ht="15" thickBot="1" x14ac:dyDescent="0.3">
      <c r="B31" s="10"/>
      <c r="C31" s="10"/>
      <c r="D31" s="95"/>
      <c r="E31" s="10"/>
      <c r="F31" s="10"/>
      <c r="G31" s="10"/>
      <c r="H31" s="10"/>
      <c r="I31" s="10"/>
      <c r="J31" s="10"/>
      <c r="K31" s="10"/>
      <c r="L31" s="20"/>
      <c r="M31" s="10"/>
      <c r="N31" s="10"/>
      <c r="O31" s="10"/>
      <c r="P31" s="10"/>
      <c r="Q31" s="10"/>
    </row>
    <row r="32" spans="2:19" ht="14.25" x14ac:dyDescent="0.25">
      <c r="B32" s="168" t="s">
        <v>982</v>
      </c>
      <c r="C32" s="145" t="s">
        <v>981</v>
      </c>
      <c r="D32" s="143" t="s">
        <v>5</v>
      </c>
      <c r="E32" s="144">
        <v>43344</v>
      </c>
      <c r="F32" s="115" t="s">
        <v>980</v>
      </c>
      <c r="G32" s="93" t="s">
        <v>979</v>
      </c>
      <c r="H32" s="93"/>
      <c r="I32" s="142">
        <v>52648.847999999991</v>
      </c>
      <c r="J32" s="82">
        <f>((I32/30.4)*40)/12</f>
        <v>5772.8999999999987</v>
      </c>
      <c r="K32" s="82">
        <f>(((I32/30.4)*20)*0.25)/12</f>
        <v>721.61249999999984</v>
      </c>
      <c r="L32" s="113"/>
      <c r="M32" s="113"/>
      <c r="N32" s="82">
        <v>335.35626926073331</v>
      </c>
      <c r="O32" s="82">
        <v>1668.5025000000003</v>
      </c>
      <c r="P32" s="82">
        <v>11352.71486842105</v>
      </c>
      <c r="Q32" s="141">
        <f>+N32+O32+P32</f>
        <v>13356.573637681784</v>
      </c>
      <c r="S32" s="71"/>
    </row>
    <row r="33" spans="2:19" ht="14.25" x14ac:dyDescent="0.25">
      <c r="B33" s="34" t="s">
        <v>978</v>
      </c>
      <c r="C33" s="155" t="s">
        <v>977</v>
      </c>
      <c r="D33" s="151" t="s">
        <v>2</v>
      </c>
      <c r="E33" s="152">
        <v>43662</v>
      </c>
      <c r="F33" s="38" t="s">
        <v>976</v>
      </c>
      <c r="G33" s="155" t="s">
        <v>975</v>
      </c>
      <c r="H33" s="155"/>
      <c r="I33" s="30">
        <v>9433.4239999999991</v>
      </c>
      <c r="J33" s="121">
        <f>((I33/30.4)*40)/12</f>
        <v>1034.3666666666666</v>
      </c>
      <c r="K33" s="121">
        <f>(((I33/30.4)*20)*0.25)/12</f>
        <v>129.29583333333332</v>
      </c>
      <c r="L33" s="28"/>
      <c r="M33" s="28"/>
      <c r="N33" s="28">
        <v>14.128237246075692</v>
      </c>
      <c r="O33" s="28">
        <v>133.6420134210523</v>
      </c>
      <c r="P33" s="28">
        <v>810.82326315789487</v>
      </c>
      <c r="Q33" s="27">
        <f>+N33+O33+P33</f>
        <v>958.59351382502291</v>
      </c>
      <c r="S33" s="71"/>
    </row>
    <row r="34" spans="2:19" ht="14.25" x14ac:dyDescent="0.25">
      <c r="B34" s="34" t="s">
        <v>974</v>
      </c>
      <c r="C34" s="38" t="s">
        <v>973</v>
      </c>
      <c r="D34" s="151" t="s">
        <v>2</v>
      </c>
      <c r="E34" s="138">
        <v>43831</v>
      </c>
      <c r="F34" s="38" t="s">
        <v>972</v>
      </c>
      <c r="G34" s="155" t="s">
        <v>971</v>
      </c>
      <c r="H34" s="155"/>
      <c r="I34" s="28">
        <v>9433.4239999999991</v>
      </c>
      <c r="J34" s="121">
        <f>((I34/30.4)*40)/12</f>
        <v>1034.3666666666666</v>
      </c>
      <c r="K34" s="121">
        <f>(((I34/30.4)*20)*0.25)/12</f>
        <v>129.29583333333332</v>
      </c>
      <c r="L34" s="28"/>
      <c r="M34" s="28"/>
      <c r="N34" s="28">
        <v>14.128237246075692</v>
      </c>
      <c r="O34" s="28">
        <v>133.6420134210523</v>
      </c>
      <c r="P34" s="28">
        <v>810.82326315789487</v>
      </c>
      <c r="Q34" s="27">
        <f>+N34+O34+P34</f>
        <v>958.59351382502291</v>
      </c>
      <c r="S34" s="71"/>
    </row>
    <row r="35" spans="2:19" ht="14.25" x14ac:dyDescent="0.25">
      <c r="B35" s="34" t="s">
        <v>970</v>
      </c>
      <c r="C35" s="38" t="s">
        <v>969</v>
      </c>
      <c r="D35" s="151" t="s">
        <v>2</v>
      </c>
      <c r="E35" s="138">
        <v>43005</v>
      </c>
      <c r="F35" s="38" t="s">
        <v>968</v>
      </c>
      <c r="G35" s="155" t="s">
        <v>967</v>
      </c>
      <c r="H35" s="155"/>
      <c r="I35" s="28">
        <v>9433.4239999999991</v>
      </c>
      <c r="J35" s="121">
        <f>((I35/30.4)*40)/12</f>
        <v>1034.3666666666666</v>
      </c>
      <c r="K35" s="121">
        <f>(((I35/30.4)*20)*0.25)/12</f>
        <v>129.29583333333332</v>
      </c>
      <c r="L35" s="28"/>
      <c r="M35" s="28"/>
      <c r="N35" s="28">
        <v>14.128237246075692</v>
      </c>
      <c r="O35" s="28">
        <v>133.6420134210523</v>
      </c>
      <c r="P35" s="28">
        <v>810.82326315789487</v>
      </c>
      <c r="Q35" s="27">
        <f>+N35+O35+P35</f>
        <v>958.59351382502291</v>
      </c>
      <c r="S35" s="71"/>
    </row>
    <row r="36" spans="2:19" ht="15" thickBot="1" x14ac:dyDescent="0.3">
      <c r="B36" s="102" t="s">
        <v>966</v>
      </c>
      <c r="C36" s="100" t="s">
        <v>965</v>
      </c>
      <c r="D36" s="83" t="s">
        <v>2</v>
      </c>
      <c r="E36" s="101">
        <v>44033</v>
      </c>
      <c r="F36" s="100" t="s">
        <v>964</v>
      </c>
      <c r="G36" s="85" t="s">
        <v>963</v>
      </c>
      <c r="H36" s="85"/>
      <c r="I36" s="22">
        <v>7543.1519999999991</v>
      </c>
      <c r="J36" s="99">
        <f>((I36/30.4)*40)/12</f>
        <v>827.1</v>
      </c>
      <c r="K36" s="99">
        <f>(((I36/30.4)*20)*0.25)/12</f>
        <v>103.3875</v>
      </c>
      <c r="L36" s="22"/>
      <c r="M36" s="22"/>
      <c r="N36" s="22">
        <v>0</v>
      </c>
      <c r="O36" s="22">
        <v>69.256912000000028</v>
      </c>
      <c r="P36" s="22">
        <v>567.23315684210525</v>
      </c>
      <c r="Q36" s="21">
        <f>+N36+O36+P36</f>
        <v>636.4900688421053</v>
      </c>
      <c r="S36" s="71"/>
    </row>
    <row r="37" spans="2:19" ht="15" thickBot="1" x14ac:dyDescent="0.3">
      <c r="B37" s="10"/>
      <c r="C37" s="10"/>
      <c r="D37" s="95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9" ht="14.25" x14ac:dyDescent="0.25">
      <c r="B38" s="10"/>
      <c r="C38" s="10"/>
      <c r="D38" s="17"/>
      <c r="E38" s="16" t="s">
        <v>1</v>
      </c>
      <c r="F38" s="15"/>
      <c r="G38" s="81"/>
      <c r="H38" s="13"/>
      <c r="I38" s="80">
        <f>SUM(I32:I37)</f>
        <v>88492.271999999997</v>
      </c>
      <c r="J38" s="80">
        <f>SUM(J32:J37)</f>
        <v>9703.0999999999985</v>
      </c>
      <c r="K38" s="80">
        <f>SUM(K32:K37)</f>
        <v>1212.8874999999998</v>
      </c>
      <c r="L38" s="80">
        <f>SUM(L32:L37)</f>
        <v>0</v>
      </c>
      <c r="M38" s="80"/>
      <c r="N38" s="80">
        <f>SUM(N32:N37)</f>
        <v>377.74098099896037</v>
      </c>
      <c r="O38" s="80">
        <f>SUM(O32:O37)</f>
        <v>2138.685452263157</v>
      </c>
      <c r="P38" s="80">
        <f>SUM(P32:P37)</f>
        <v>14352.417814736838</v>
      </c>
      <c r="Q38" s="80">
        <f>SUM(Q32:Q37)</f>
        <v>16868.844247998957</v>
      </c>
    </row>
    <row r="39" spans="2:19" ht="15" thickBot="1" x14ac:dyDescent="0.3">
      <c r="B39" s="11"/>
      <c r="C39" s="10"/>
      <c r="D39" s="10"/>
      <c r="E39" s="9" t="s">
        <v>0</v>
      </c>
      <c r="F39" s="8"/>
      <c r="G39" s="78"/>
      <c r="H39" s="6"/>
      <c r="I39" s="77">
        <f>+I38*12</f>
        <v>1061907.264</v>
      </c>
      <c r="J39" s="77">
        <f>+J38*12</f>
        <v>116437.19999999998</v>
      </c>
      <c r="K39" s="77">
        <f>+K38*12</f>
        <v>14554.649999999998</v>
      </c>
      <c r="L39" s="77">
        <f>+L38*12</f>
        <v>0</v>
      </c>
      <c r="M39" s="77"/>
      <c r="N39" s="77">
        <f>+N38*12</f>
        <v>4532.8917719875244</v>
      </c>
      <c r="O39" s="77">
        <f>+O38*12</f>
        <v>25664.225427157886</v>
      </c>
      <c r="P39" s="77">
        <f>+P38*12</f>
        <v>172229.01377684207</v>
      </c>
      <c r="Q39" s="76">
        <f>+Q38*12</f>
        <v>202426.13097598747</v>
      </c>
    </row>
    <row r="40" spans="2:19" ht="14.25" x14ac:dyDescent="0.25">
      <c r="B40" s="11"/>
      <c r="C40" s="10"/>
      <c r="D40" s="10"/>
      <c r="E40" s="98"/>
      <c r="F40" s="98"/>
      <c r="G40" s="10"/>
      <c r="H40" s="10"/>
      <c r="I40" s="97"/>
      <c r="J40" s="97"/>
      <c r="K40" s="97"/>
      <c r="L40" s="97"/>
      <c r="M40" s="97"/>
      <c r="N40" s="97"/>
      <c r="O40" s="97"/>
      <c r="P40" s="97"/>
      <c r="Q40" s="97"/>
      <c r="S40" s="2"/>
    </row>
    <row r="41" spans="2:19" ht="14.25" x14ac:dyDescent="0.25">
      <c r="B41" s="11"/>
      <c r="C41" s="10"/>
      <c r="D41" s="10"/>
      <c r="E41" s="98"/>
      <c r="F41" s="98"/>
      <c r="G41" s="10"/>
      <c r="H41" s="10"/>
      <c r="I41" s="97"/>
      <c r="J41" s="97"/>
      <c r="K41" s="97"/>
      <c r="L41" s="97"/>
      <c r="M41" s="97"/>
      <c r="N41" s="97"/>
      <c r="O41" s="97"/>
      <c r="P41" s="97"/>
      <c r="Q41" s="97"/>
      <c r="S41" s="2"/>
    </row>
    <row r="42" spans="2:19" ht="15" thickBot="1" x14ac:dyDescent="0.3">
      <c r="B42" s="11"/>
      <c r="C42" s="10"/>
      <c r="D42" s="10"/>
      <c r="E42" s="98"/>
      <c r="F42" s="98"/>
      <c r="G42" s="10"/>
      <c r="H42" s="10"/>
      <c r="I42" s="97"/>
      <c r="J42" s="97"/>
      <c r="K42" s="97"/>
      <c r="L42" s="97"/>
      <c r="M42" s="97"/>
      <c r="N42" s="97"/>
      <c r="O42" s="97"/>
      <c r="P42" s="97"/>
      <c r="Q42" s="97"/>
      <c r="S42" s="2"/>
    </row>
    <row r="43" spans="2:19" ht="14.25" x14ac:dyDescent="0.25">
      <c r="B43" s="70" t="s">
        <v>27</v>
      </c>
      <c r="C43" s="69"/>
      <c r="D43" s="68" t="s">
        <v>26</v>
      </c>
      <c r="E43" s="68"/>
      <c r="F43" s="68"/>
      <c r="G43" s="68"/>
      <c r="H43" s="68"/>
      <c r="I43" s="68"/>
      <c r="J43" s="68"/>
      <c r="K43" s="67" t="s">
        <v>25</v>
      </c>
      <c r="L43" s="67"/>
      <c r="M43" s="67"/>
      <c r="N43" s="67"/>
      <c r="O43" s="67"/>
      <c r="P43" s="67"/>
      <c r="Q43" s="66"/>
    </row>
    <row r="44" spans="2:19" ht="14.25" x14ac:dyDescent="0.25">
      <c r="B44" s="65" t="s">
        <v>24</v>
      </c>
      <c r="C44" s="96"/>
      <c r="D44" s="96"/>
      <c r="E44" s="96"/>
      <c r="F44" s="96"/>
      <c r="G44" s="96"/>
      <c r="H44" s="10"/>
      <c r="I44" s="61"/>
      <c r="J44" s="61"/>
      <c r="K44" s="61"/>
      <c r="L44" s="61"/>
      <c r="M44" s="61"/>
      <c r="N44" s="61"/>
      <c r="O44" s="61"/>
      <c r="P44" s="61"/>
      <c r="Q44" s="60"/>
    </row>
    <row r="45" spans="2:19" ht="14.25" x14ac:dyDescent="0.25">
      <c r="B45" s="65" t="s">
        <v>962</v>
      </c>
      <c r="C45" s="96"/>
      <c r="D45" s="96"/>
      <c r="E45" s="96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0"/>
    </row>
    <row r="46" spans="2:19" ht="15" thickBot="1" x14ac:dyDescent="0.3">
      <c r="B46" s="59" t="s">
        <v>81</v>
      </c>
      <c r="C46" s="58"/>
      <c r="D46" s="58"/>
      <c r="E46" s="58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6"/>
    </row>
    <row r="47" spans="2:19" ht="15" thickBot="1" x14ac:dyDescent="0.3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9" ht="14.25" x14ac:dyDescent="0.2">
      <c r="B48" s="55" t="s">
        <v>21</v>
      </c>
      <c r="C48" s="54" t="s">
        <v>20</v>
      </c>
      <c r="D48" s="54" t="s">
        <v>19</v>
      </c>
      <c r="E48" s="54" t="s">
        <v>18</v>
      </c>
      <c r="F48" s="54" t="s">
        <v>17</v>
      </c>
      <c r="G48" s="54" t="s">
        <v>16</v>
      </c>
      <c r="H48" s="53"/>
      <c r="I48" s="51" t="s">
        <v>15</v>
      </c>
      <c r="J48" s="51" t="s">
        <v>14</v>
      </c>
      <c r="K48" s="51" t="s">
        <v>13</v>
      </c>
      <c r="L48" s="51" t="s">
        <v>12</v>
      </c>
      <c r="M48" s="52"/>
      <c r="N48" s="51" t="s">
        <v>11</v>
      </c>
      <c r="O48" s="51" t="s">
        <v>10</v>
      </c>
      <c r="P48" s="51" t="s">
        <v>9</v>
      </c>
      <c r="Q48" s="50" t="s">
        <v>8</v>
      </c>
    </row>
    <row r="49" spans="2:24" ht="15" thickBot="1" x14ac:dyDescent="0.3">
      <c r="B49" s="49"/>
      <c r="C49" s="48"/>
      <c r="D49" s="48"/>
      <c r="E49" s="48"/>
      <c r="F49" s="48"/>
      <c r="G49" s="48"/>
      <c r="H49" s="47"/>
      <c r="I49" s="46"/>
      <c r="J49" s="46"/>
      <c r="K49" s="46"/>
      <c r="L49" s="46"/>
      <c r="M49" s="45"/>
      <c r="N49" s="44"/>
      <c r="O49" s="44"/>
      <c r="P49" s="44"/>
      <c r="Q49" s="43"/>
    </row>
    <row r="50" spans="2:24" ht="15" thickBot="1" x14ac:dyDescent="0.3">
      <c r="B50" s="10"/>
      <c r="C50" s="10"/>
      <c r="D50" s="95"/>
      <c r="E50" s="10"/>
      <c r="F50" s="10"/>
      <c r="G50" s="10"/>
      <c r="H50" s="10"/>
      <c r="I50" s="10"/>
      <c r="J50" s="10"/>
      <c r="K50" s="10"/>
      <c r="L50" s="20"/>
      <c r="M50" s="10"/>
      <c r="N50" s="10"/>
      <c r="O50" s="10"/>
      <c r="P50" s="10"/>
      <c r="Q50" s="10"/>
    </row>
    <row r="51" spans="2:24" ht="14.25" x14ac:dyDescent="0.25">
      <c r="B51" s="118" t="s">
        <v>961</v>
      </c>
      <c r="C51" s="93" t="s">
        <v>960</v>
      </c>
      <c r="D51" s="117" t="s">
        <v>5</v>
      </c>
      <c r="E51" s="116">
        <v>43344</v>
      </c>
      <c r="F51" s="115" t="s">
        <v>959</v>
      </c>
      <c r="G51" s="93" t="s">
        <v>958</v>
      </c>
      <c r="H51" s="93"/>
      <c r="I51" s="114">
        <v>45410.911999999997</v>
      </c>
      <c r="J51" s="82">
        <f>((I51/30.4)*40)/12</f>
        <v>4979.2666666666664</v>
      </c>
      <c r="K51" s="82">
        <f>(((I51/30.4)*20)*0.25)/12</f>
        <v>622.4083333333333</v>
      </c>
      <c r="L51" s="113"/>
      <c r="M51" s="113"/>
      <c r="N51" s="113">
        <v>277.00855544494436</v>
      </c>
      <c r="O51" s="113">
        <v>1430.4125000000004</v>
      </c>
      <c r="P51" s="113">
        <v>9209.904868421052</v>
      </c>
      <c r="Q51" s="87">
        <f>+N51+O51+P51</f>
        <v>10917.325923865996</v>
      </c>
    </row>
    <row r="52" spans="2:24" ht="14.25" x14ac:dyDescent="0.25">
      <c r="B52" s="167" t="s">
        <v>957</v>
      </c>
      <c r="C52" s="155" t="s">
        <v>956</v>
      </c>
      <c r="D52" s="151" t="s">
        <v>5</v>
      </c>
      <c r="E52" s="166">
        <v>43344</v>
      </c>
      <c r="F52" s="38" t="s">
        <v>955</v>
      </c>
      <c r="G52" s="155" t="s">
        <v>954</v>
      </c>
      <c r="H52" s="155"/>
      <c r="I52" s="30">
        <v>45410.911999999997</v>
      </c>
      <c r="J52" s="121">
        <f>((I52/30.4)*40)/12</f>
        <v>4979.2666666666664</v>
      </c>
      <c r="K52" s="121">
        <f>(((I52/30.4)*20)*0.25)/12</f>
        <v>622.4083333333333</v>
      </c>
      <c r="L52" s="28"/>
      <c r="M52" s="28"/>
      <c r="N52" s="28">
        <v>277.00855544494436</v>
      </c>
      <c r="O52" s="28">
        <v>1430.4125000000004</v>
      </c>
      <c r="P52" s="28">
        <v>9209.904868421052</v>
      </c>
      <c r="Q52" s="27">
        <f>+N52+O52+P52</f>
        <v>10917.325923865996</v>
      </c>
    </row>
    <row r="53" spans="2:24" ht="14.25" x14ac:dyDescent="0.25">
      <c r="B53" s="167" t="s">
        <v>953</v>
      </c>
      <c r="C53" s="155" t="s">
        <v>952</v>
      </c>
      <c r="D53" s="151" t="s">
        <v>5</v>
      </c>
      <c r="E53" s="166">
        <v>43344</v>
      </c>
      <c r="F53" s="151" t="s">
        <v>951</v>
      </c>
      <c r="G53" s="151" t="s">
        <v>950</v>
      </c>
      <c r="H53" s="151"/>
      <c r="I53" s="28">
        <v>45410.911999999997</v>
      </c>
      <c r="J53" s="121">
        <f>((I53/30.4)*40)/12</f>
        <v>4979.2666666666664</v>
      </c>
      <c r="K53" s="121">
        <f>(((I53/30.4)*20)*0.25)/12</f>
        <v>622.4083333333333</v>
      </c>
      <c r="L53" s="28"/>
      <c r="M53" s="28"/>
      <c r="N53" s="28">
        <v>277.00855544494436</v>
      </c>
      <c r="O53" s="28">
        <v>1430.4125000000004</v>
      </c>
      <c r="P53" s="28">
        <v>9209.904868421052</v>
      </c>
      <c r="Q53" s="27">
        <f>+N53+O53+P53</f>
        <v>10917.325923865996</v>
      </c>
    </row>
    <row r="54" spans="2:24" ht="14.25" x14ac:dyDescent="0.25">
      <c r="B54" s="167" t="s">
        <v>949</v>
      </c>
      <c r="C54" s="155" t="s">
        <v>948</v>
      </c>
      <c r="D54" s="151" t="s">
        <v>5</v>
      </c>
      <c r="E54" s="166">
        <v>43344</v>
      </c>
      <c r="F54" s="151" t="s">
        <v>947</v>
      </c>
      <c r="G54" s="151" t="s">
        <v>946</v>
      </c>
      <c r="H54" s="151"/>
      <c r="I54" s="28">
        <v>45410.911999999997</v>
      </c>
      <c r="J54" s="121">
        <f>((I54/30.4)*40)/12</f>
        <v>4979.2666666666664</v>
      </c>
      <c r="K54" s="121">
        <f>(((I54/30.4)*20)*0.25)/12</f>
        <v>622.4083333333333</v>
      </c>
      <c r="L54" s="28"/>
      <c r="M54" s="28"/>
      <c r="N54" s="28">
        <v>277.00855544494436</v>
      </c>
      <c r="O54" s="28">
        <v>1430.4125000000004</v>
      </c>
      <c r="P54" s="28">
        <v>9209.904868421052</v>
      </c>
      <c r="Q54" s="27">
        <f>+N54+O54+P54</f>
        <v>10917.325923865996</v>
      </c>
    </row>
    <row r="55" spans="2:24" ht="14.25" x14ac:dyDescent="0.25">
      <c r="B55" s="167" t="s">
        <v>945</v>
      </c>
      <c r="C55" s="155" t="s">
        <v>944</v>
      </c>
      <c r="D55" s="151" t="s">
        <v>5</v>
      </c>
      <c r="E55" s="166">
        <v>43344</v>
      </c>
      <c r="F55" s="151" t="s">
        <v>943</v>
      </c>
      <c r="G55" s="151" t="s">
        <v>942</v>
      </c>
      <c r="H55" s="151"/>
      <c r="I55" s="28">
        <v>45410.911999999997</v>
      </c>
      <c r="J55" s="121">
        <f>((I55/30.4)*40)/12</f>
        <v>4979.2666666666664</v>
      </c>
      <c r="K55" s="121">
        <f>(((I55/30.4)*20)*0.25)/12</f>
        <v>622.4083333333333</v>
      </c>
      <c r="L55" s="28"/>
      <c r="M55" s="28"/>
      <c r="N55" s="28">
        <v>277.00855544494436</v>
      </c>
      <c r="O55" s="28">
        <v>1430.4125000000004</v>
      </c>
      <c r="P55" s="28">
        <v>9209.904868421052</v>
      </c>
      <c r="Q55" s="27">
        <f>+N55+O55+P55</f>
        <v>10917.325923865996</v>
      </c>
    </row>
    <row r="56" spans="2:24" ht="14.25" x14ac:dyDescent="0.25">
      <c r="B56" s="167" t="s">
        <v>941</v>
      </c>
      <c r="C56" s="155" t="s">
        <v>940</v>
      </c>
      <c r="D56" s="151" t="s">
        <v>5</v>
      </c>
      <c r="E56" s="166">
        <v>43344</v>
      </c>
      <c r="F56" s="151" t="s">
        <v>939</v>
      </c>
      <c r="G56" s="151" t="s">
        <v>938</v>
      </c>
      <c r="H56" s="151"/>
      <c r="I56" s="28">
        <v>45410.911999999997</v>
      </c>
      <c r="J56" s="121">
        <f>((I56/30.4)*40)/12</f>
        <v>4979.2666666666664</v>
      </c>
      <c r="K56" s="121">
        <f>(((I56/30.4)*20)*0.25)/12</f>
        <v>622.4083333333333</v>
      </c>
      <c r="L56" s="28"/>
      <c r="M56" s="28"/>
      <c r="N56" s="28">
        <v>277.00855544494436</v>
      </c>
      <c r="O56" s="28">
        <v>1430.4125000000004</v>
      </c>
      <c r="P56" s="28">
        <v>9209.904868421052</v>
      </c>
      <c r="Q56" s="27">
        <f>+N56+O56+P56</f>
        <v>10917.325923865996</v>
      </c>
    </row>
    <row r="57" spans="2:24" ht="14.25" x14ac:dyDescent="0.25">
      <c r="B57" s="167" t="s">
        <v>937</v>
      </c>
      <c r="C57" s="155" t="s">
        <v>936</v>
      </c>
      <c r="D57" s="151" t="s">
        <v>5</v>
      </c>
      <c r="E57" s="166">
        <v>43344</v>
      </c>
      <c r="F57" s="151" t="s">
        <v>935</v>
      </c>
      <c r="G57" s="151" t="s">
        <v>934</v>
      </c>
      <c r="H57" s="151"/>
      <c r="I57" s="28">
        <v>45410.911999999997</v>
      </c>
      <c r="J57" s="121">
        <f>((I57/30.4)*40)/12</f>
        <v>4979.2666666666664</v>
      </c>
      <c r="K57" s="121">
        <f>(((I57/30.4)*20)*0.25)/12</f>
        <v>622.4083333333333</v>
      </c>
      <c r="L57" s="28"/>
      <c r="M57" s="28"/>
      <c r="N57" s="28">
        <v>277.00855544494436</v>
      </c>
      <c r="O57" s="28">
        <v>1430.4125000000004</v>
      </c>
      <c r="P57" s="28">
        <v>9209.904868421052</v>
      </c>
      <c r="Q57" s="27">
        <f>+N57+O57+P57</f>
        <v>10917.325923865996</v>
      </c>
    </row>
    <row r="58" spans="2:24" ht="14.25" x14ac:dyDescent="0.25">
      <c r="B58" s="167" t="s">
        <v>933</v>
      </c>
      <c r="C58" s="155" t="s">
        <v>932</v>
      </c>
      <c r="D58" s="151" t="s">
        <v>2</v>
      </c>
      <c r="E58" s="166">
        <v>42884</v>
      </c>
      <c r="F58" s="151" t="s">
        <v>931</v>
      </c>
      <c r="G58" s="151" t="s">
        <v>930</v>
      </c>
      <c r="H58" s="151"/>
      <c r="I58" s="28">
        <v>7543.1519999999991</v>
      </c>
      <c r="J58" s="121">
        <f>((I58/30.4)*40)/12</f>
        <v>827.1</v>
      </c>
      <c r="K58" s="121">
        <f>(((I58/30.4)*20)*0.25)/12</f>
        <v>103.3875</v>
      </c>
      <c r="L58" s="28"/>
      <c r="M58" s="28"/>
      <c r="N58" s="28">
        <v>0</v>
      </c>
      <c r="O58" s="28">
        <v>67.007200000000012</v>
      </c>
      <c r="P58" s="28">
        <v>567.23315684210525</v>
      </c>
      <c r="Q58" s="27">
        <f>+N58+O58+P58</f>
        <v>634.24035684210526</v>
      </c>
      <c r="S58" s="71"/>
      <c r="T58" s="71"/>
      <c r="U58" s="71"/>
      <c r="V58" s="71"/>
      <c r="W58" s="71"/>
      <c r="X58" s="235"/>
    </row>
    <row r="59" spans="2:24" ht="14.25" x14ac:dyDescent="0.25">
      <c r="B59" s="167" t="s">
        <v>929</v>
      </c>
      <c r="C59" s="155" t="s">
        <v>928</v>
      </c>
      <c r="D59" s="151" t="s">
        <v>2</v>
      </c>
      <c r="E59" s="166">
        <v>43242</v>
      </c>
      <c r="F59" s="151" t="s">
        <v>927</v>
      </c>
      <c r="G59" s="151" t="s">
        <v>926</v>
      </c>
      <c r="H59" s="151"/>
      <c r="I59" s="28">
        <v>7543.1519999999991</v>
      </c>
      <c r="J59" s="121">
        <f>((I59/30.4)*40)/12</f>
        <v>827.1</v>
      </c>
      <c r="K59" s="121">
        <f>(((I59/30.4)*20)*0.25)/12</f>
        <v>103.3875</v>
      </c>
      <c r="L59" s="28"/>
      <c r="M59" s="28"/>
      <c r="N59" s="28">
        <v>0</v>
      </c>
      <c r="O59" s="28">
        <v>67.007200000000012</v>
      </c>
      <c r="P59" s="28">
        <v>567.23315684210525</v>
      </c>
      <c r="Q59" s="27">
        <f>+N59+O59+P59</f>
        <v>634.24035684210526</v>
      </c>
      <c r="S59" s="71"/>
    </row>
    <row r="60" spans="2:24" ht="14.25" x14ac:dyDescent="0.25">
      <c r="B60" s="167" t="s">
        <v>925</v>
      </c>
      <c r="C60" s="155" t="s">
        <v>924</v>
      </c>
      <c r="D60" s="151" t="s">
        <v>2</v>
      </c>
      <c r="E60" s="166">
        <v>43850</v>
      </c>
      <c r="F60" s="151" t="s">
        <v>923</v>
      </c>
      <c r="G60" s="151" t="s">
        <v>922</v>
      </c>
      <c r="H60" s="151"/>
      <c r="I60" s="28">
        <v>7543.1519999999991</v>
      </c>
      <c r="J60" s="121">
        <f>((I60/30.4)*40)/12</f>
        <v>827.1</v>
      </c>
      <c r="K60" s="121">
        <f>(((I60/30.4)*20)*0.25)/12</f>
        <v>103.3875</v>
      </c>
      <c r="L60" s="28"/>
      <c r="M60" s="28"/>
      <c r="N60" s="28">
        <v>0</v>
      </c>
      <c r="O60" s="28">
        <v>67.007200000000012</v>
      </c>
      <c r="P60" s="28">
        <v>567.23315684210525</v>
      </c>
      <c r="Q60" s="27">
        <f>+N60+O60+P60</f>
        <v>634.24035684210526</v>
      </c>
      <c r="S60" s="71"/>
    </row>
    <row r="61" spans="2:24" ht="15" thickBot="1" x14ac:dyDescent="0.3">
      <c r="B61" s="86"/>
      <c r="C61" s="85"/>
      <c r="D61" s="83"/>
      <c r="E61" s="84"/>
      <c r="F61" s="84"/>
      <c r="G61" s="83"/>
      <c r="H61" s="83"/>
      <c r="I61" s="22"/>
      <c r="J61" s="22"/>
      <c r="K61" s="22"/>
      <c r="L61" s="22"/>
      <c r="M61" s="22"/>
      <c r="N61" s="22"/>
      <c r="O61" s="22"/>
      <c r="P61" s="22"/>
      <c r="Q61" s="21"/>
    </row>
    <row r="62" spans="2:24" ht="15" thickBot="1" x14ac:dyDescent="0.3">
      <c r="B62" s="20"/>
      <c r="C62" s="20"/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24" ht="14.25" x14ac:dyDescent="0.25">
      <c r="B63" s="10"/>
      <c r="C63" s="10"/>
      <c r="D63" s="17"/>
      <c r="E63" s="16" t="s">
        <v>1</v>
      </c>
      <c r="F63" s="15"/>
      <c r="G63" s="81"/>
      <c r="H63" s="201"/>
      <c r="I63" s="79">
        <f>SUM(I51:I61)</f>
        <v>340505.84</v>
      </c>
      <c r="J63" s="79">
        <f>SUM(J51:J61)</f>
        <v>37336.166666666664</v>
      </c>
      <c r="K63" s="79">
        <f>SUM(K51:K61)</f>
        <v>4667.020833333333</v>
      </c>
      <c r="L63" s="79">
        <f>SUM(L51:L61)</f>
        <v>0</v>
      </c>
      <c r="M63" s="79">
        <f>SUM(M51:M61)</f>
        <v>0</v>
      </c>
      <c r="N63" s="79">
        <f>SUM(N51:N61)</f>
        <v>1939.0598881146102</v>
      </c>
      <c r="O63" s="79">
        <f>SUM(O51:O61)</f>
        <v>10213.909100000003</v>
      </c>
      <c r="P63" s="79">
        <f>SUM(P51:P61)</f>
        <v>66171.033549473679</v>
      </c>
      <c r="Q63" s="79">
        <f>SUM(Q51:Q61)</f>
        <v>78324.002537588269</v>
      </c>
    </row>
    <row r="64" spans="2:24" ht="15" thickBot="1" x14ac:dyDescent="0.3">
      <c r="B64" s="11"/>
      <c r="C64" s="10"/>
      <c r="D64" s="10"/>
      <c r="E64" s="9" t="s">
        <v>0</v>
      </c>
      <c r="F64" s="8"/>
      <c r="G64" s="78"/>
      <c r="H64" s="6"/>
      <c r="I64" s="77">
        <f>+I63*12</f>
        <v>4086070.08</v>
      </c>
      <c r="J64" s="77">
        <f>+J63*12</f>
        <v>448034</v>
      </c>
      <c r="K64" s="77">
        <f>+K63*12</f>
        <v>56004.25</v>
      </c>
      <c r="L64" s="77">
        <f>+L63*12</f>
        <v>0</v>
      </c>
      <c r="M64" s="77"/>
      <c r="N64" s="77">
        <f>+N63*12</f>
        <v>23268.718657375321</v>
      </c>
      <c r="O64" s="77">
        <f>+O63*12</f>
        <v>122566.90920000002</v>
      </c>
      <c r="P64" s="77">
        <f>+P63*12</f>
        <v>794052.40259368415</v>
      </c>
      <c r="Q64" s="76">
        <f>+Q63*12</f>
        <v>939888.03045105923</v>
      </c>
    </row>
    <row r="65" spans="2:19" ht="14.25" x14ac:dyDescent="0.25">
      <c r="B65" s="11"/>
      <c r="C65" s="10"/>
      <c r="D65" s="10"/>
      <c r="E65" s="98"/>
      <c r="F65" s="98"/>
      <c r="G65" s="10"/>
      <c r="H65" s="10"/>
      <c r="I65" s="97"/>
      <c r="J65" s="97"/>
      <c r="K65" s="97"/>
      <c r="L65" s="97"/>
      <c r="M65" s="97"/>
      <c r="N65" s="97"/>
      <c r="O65" s="97"/>
      <c r="P65" s="97"/>
      <c r="Q65" s="97"/>
    </row>
    <row r="66" spans="2:19" ht="14.25" x14ac:dyDescent="0.25">
      <c r="B66" s="11"/>
      <c r="C66" s="10"/>
      <c r="D66" s="10"/>
      <c r="E66" s="98"/>
      <c r="F66" s="98"/>
      <c r="G66" s="10"/>
      <c r="H66" s="10"/>
      <c r="I66" s="97"/>
      <c r="J66" s="97"/>
      <c r="K66" s="97"/>
      <c r="L66" s="97"/>
      <c r="M66" s="97"/>
      <c r="N66" s="97"/>
      <c r="O66" s="97"/>
      <c r="P66" s="97"/>
      <c r="Q66" s="97"/>
      <c r="S66" s="2"/>
    </row>
    <row r="67" spans="2:19" ht="15" thickBot="1" x14ac:dyDescent="0.3">
      <c r="B67" s="11"/>
      <c r="C67" s="10"/>
      <c r="D67" s="10"/>
      <c r="E67" s="98"/>
      <c r="F67" s="98"/>
      <c r="G67" s="10"/>
      <c r="H67" s="10"/>
      <c r="I67" s="97"/>
      <c r="J67" s="97"/>
      <c r="K67" s="97"/>
      <c r="L67" s="97"/>
      <c r="M67" s="97"/>
      <c r="N67" s="97"/>
      <c r="O67" s="97"/>
      <c r="P67" s="97"/>
      <c r="Q67" s="120"/>
    </row>
    <row r="68" spans="2:19" ht="14.25" x14ac:dyDescent="0.25">
      <c r="B68" s="70" t="s">
        <v>27</v>
      </c>
      <c r="C68" s="69"/>
      <c r="D68" s="68" t="s">
        <v>26</v>
      </c>
      <c r="E68" s="68"/>
      <c r="F68" s="68"/>
      <c r="G68" s="68"/>
      <c r="H68" s="68"/>
      <c r="I68" s="68"/>
      <c r="J68" s="68"/>
      <c r="K68" s="67" t="s">
        <v>25</v>
      </c>
      <c r="L68" s="67"/>
      <c r="M68" s="67"/>
      <c r="N68" s="67"/>
      <c r="O68" s="67"/>
      <c r="P68" s="67"/>
      <c r="Q68" s="66"/>
    </row>
    <row r="69" spans="2:19" ht="14.25" x14ac:dyDescent="0.25">
      <c r="B69" s="65" t="s">
        <v>24</v>
      </c>
      <c r="C69" s="64"/>
      <c r="D69" s="64"/>
      <c r="E69" s="64"/>
      <c r="F69" s="64"/>
      <c r="G69" s="64"/>
      <c r="H69" s="61"/>
      <c r="I69" s="61"/>
      <c r="J69" s="61"/>
      <c r="K69" s="61"/>
      <c r="L69" s="61"/>
      <c r="M69" s="61"/>
      <c r="N69" s="61"/>
      <c r="O69" s="61"/>
      <c r="P69" s="61"/>
      <c r="Q69" s="60"/>
    </row>
    <row r="70" spans="2:19" ht="14.25" x14ac:dyDescent="0.25">
      <c r="B70" s="65" t="s">
        <v>921</v>
      </c>
      <c r="C70" s="96"/>
      <c r="D70" s="96"/>
      <c r="E70" s="96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0"/>
    </row>
    <row r="71" spans="2:19" ht="15" thickBot="1" x14ac:dyDescent="0.3">
      <c r="B71" s="59" t="s">
        <v>81</v>
      </c>
      <c r="C71" s="58"/>
      <c r="D71" s="58"/>
      <c r="E71" s="58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6"/>
    </row>
    <row r="72" spans="2:19" ht="15" thickBot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9" ht="14.25" x14ac:dyDescent="0.2">
      <c r="B73" s="55" t="s">
        <v>21</v>
      </c>
      <c r="C73" s="54" t="s">
        <v>20</v>
      </c>
      <c r="D73" s="54" t="s">
        <v>19</v>
      </c>
      <c r="E73" s="54" t="s">
        <v>18</v>
      </c>
      <c r="F73" s="54" t="s">
        <v>17</v>
      </c>
      <c r="G73" s="54" t="s">
        <v>16</v>
      </c>
      <c r="H73" s="53"/>
      <c r="I73" s="51" t="s">
        <v>15</v>
      </c>
      <c r="J73" s="51" t="s">
        <v>14</v>
      </c>
      <c r="K73" s="51" t="s">
        <v>13</v>
      </c>
      <c r="L73" s="51" t="s">
        <v>12</v>
      </c>
      <c r="M73" s="52"/>
      <c r="N73" s="51" t="s">
        <v>11</v>
      </c>
      <c r="O73" s="51" t="s">
        <v>10</v>
      </c>
      <c r="P73" s="51" t="s">
        <v>9</v>
      </c>
      <c r="Q73" s="50" t="s">
        <v>8</v>
      </c>
    </row>
    <row r="74" spans="2:19" ht="15" thickBot="1" x14ac:dyDescent="0.3">
      <c r="B74" s="49"/>
      <c r="C74" s="48"/>
      <c r="D74" s="48"/>
      <c r="E74" s="48"/>
      <c r="F74" s="48"/>
      <c r="G74" s="48"/>
      <c r="H74" s="47"/>
      <c r="I74" s="46"/>
      <c r="J74" s="46"/>
      <c r="K74" s="46"/>
      <c r="L74" s="46"/>
      <c r="M74" s="45"/>
      <c r="N74" s="44"/>
      <c r="O74" s="44"/>
      <c r="P74" s="44"/>
      <c r="Q74" s="43"/>
    </row>
    <row r="75" spans="2:19" ht="15" thickBot="1" x14ac:dyDescent="0.3">
      <c r="B75" s="10"/>
      <c r="C75" s="10"/>
      <c r="D75" s="95"/>
      <c r="E75" s="10"/>
      <c r="F75" s="10"/>
      <c r="G75" s="10"/>
      <c r="H75" s="10"/>
      <c r="I75" s="10"/>
      <c r="J75" s="10"/>
      <c r="K75" s="10"/>
      <c r="L75" s="20"/>
      <c r="M75" s="10"/>
      <c r="N75" s="10"/>
      <c r="O75" s="10"/>
      <c r="P75" s="10"/>
      <c r="Q75" s="10"/>
    </row>
    <row r="76" spans="2:19" ht="14.25" x14ac:dyDescent="0.25">
      <c r="B76" s="168" t="s">
        <v>920</v>
      </c>
      <c r="C76" s="234" t="s">
        <v>919</v>
      </c>
      <c r="D76" s="143" t="s">
        <v>5</v>
      </c>
      <c r="E76" s="144">
        <v>43346</v>
      </c>
      <c r="F76" s="115" t="s">
        <v>918</v>
      </c>
      <c r="G76" s="93" t="s">
        <v>917</v>
      </c>
      <c r="H76" s="93"/>
      <c r="I76" s="142">
        <v>36253.216</v>
      </c>
      <c r="J76" s="82">
        <f>((I76/30.4)*40)/12</f>
        <v>3975.1333333333332</v>
      </c>
      <c r="K76" s="82">
        <f>(((I76/30.4)*20)*0.25)/12</f>
        <v>496.89166666666665</v>
      </c>
      <c r="L76" s="113"/>
      <c r="M76" s="113"/>
      <c r="N76" s="82">
        <v>179.66548323407264</v>
      </c>
      <c r="O76" s="82">
        <v>973.46460460526475</v>
      </c>
      <c r="P76" s="82">
        <v>6621.8158610526316</v>
      </c>
      <c r="Q76" s="141">
        <f>+N76+O76+P76</f>
        <v>7774.9459488919692</v>
      </c>
      <c r="S76" s="71"/>
    </row>
    <row r="77" spans="2:19" ht="14.25" x14ac:dyDescent="0.25">
      <c r="B77" s="34" t="s">
        <v>916</v>
      </c>
      <c r="C77" s="155" t="s">
        <v>912</v>
      </c>
      <c r="D77" s="137" t="s">
        <v>2</v>
      </c>
      <c r="E77" s="152">
        <v>42311</v>
      </c>
      <c r="F77" s="152" t="s">
        <v>915</v>
      </c>
      <c r="G77" s="155" t="s">
        <v>914</v>
      </c>
      <c r="H77" s="155"/>
      <c r="I77" s="30">
        <v>8993.5359999999982</v>
      </c>
      <c r="J77" s="121">
        <f>((I77/30.4)*40)/12</f>
        <v>986.13333333333321</v>
      </c>
      <c r="K77" s="121">
        <f>(((I77/30.4)*20)*0.25)/12</f>
        <v>123.26666666666665</v>
      </c>
      <c r="L77" s="28"/>
      <c r="M77" s="28"/>
      <c r="N77" s="28">
        <v>12.236982860110837</v>
      </c>
      <c r="O77" s="28">
        <v>123.98533333333314</v>
      </c>
      <c r="P77" s="28">
        <v>741.36726315789463</v>
      </c>
      <c r="Q77" s="27">
        <f>+N77+O77+P77</f>
        <v>877.58957935133867</v>
      </c>
      <c r="S77" s="71"/>
    </row>
    <row r="78" spans="2:19" ht="14.25" x14ac:dyDescent="0.25">
      <c r="B78" s="34" t="s">
        <v>913</v>
      </c>
      <c r="C78" s="155" t="s">
        <v>912</v>
      </c>
      <c r="D78" s="151" t="s">
        <v>2</v>
      </c>
      <c r="E78" s="185">
        <v>41673</v>
      </c>
      <c r="F78" s="152" t="s">
        <v>911</v>
      </c>
      <c r="G78" s="151" t="s">
        <v>910</v>
      </c>
      <c r="H78" s="151"/>
      <c r="I78" s="30">
        <v>7543.1519999999991</v>
      </c>
      <c r="J78" s="121">
        <f>((I78/30.4)*40)/12</f>
        <v>827.1</v>
      </c>
      <c r="K78" s="121">
        <f>(((I78/30.4)*20)*0.25)/12</f>
        <v>103.3875</v>
      </c>
      <c r="L78" s="28"/>
      <c r="M78" s="28"/>
      <c r="N78" s="28">
        <v>0</v>
      </c>
      <c r="O78" s="28">
        <v>67.007200000000012</v>
      </c>
      <c r="P78" s="28">
        <v>567.23315684210525</v>
      </c>
      <c r="Q78" s="27">
        <f>+N78+O78+P78</f>
        <v>634.24035684210526</v>
      </c>
      <c r="S78" s="71"/>
    </row>
    <row r="79" spans="2:19" ht="14.25" x14ac:dyDescent="0.25">
      <c r="B79" s="34" t="s">
        <v>909</v>
      </c>
      <c r="C79" s="155" t="s">
        <v>908</v>
      </c>
      <c r="D79" s="151" t="s">
        <v>2</v>
      </c>
      <c r="E79" s="185">
        <v>43018</v>
      </c>
      <c r="F79" s="152" t="s">
        <v>907</v>
      </c>
      <c r="G79" s="151" t="s">
        <v>906</v>
      </c>
      <c r="H79" s="151"/>
      <c r="I79" s="30">
        <v>11207.871999999999</v>
      </c>
      <c r="J79" s="121">
        <f>((I79/30.4)*40)/12</f>
        <v>1228.9333333333334</v>
      </c>
      <c r="K79" s="121">
        <f>(((I79/30.4)*20)*0.25)/12</f>
        <v>153.61666666666667</v>
      </c>
      <c r="L79" s="28"/>
      <c r="M79" s="28"/>
      <c r="N79" s="28">
        <v>22.919086993305687</v>
      </c>
      <c r="O79" s="28">
        <v>184.69656589912245</v>
      </c>
      <c r="P79" s="28">
        <v>1113.2971642105263</v>
      </c>
      <c r="Q79" s="27">
        <f>+N79+O79+P79</f>
        <v>1320.9128171029545</v>
      </c>
      <c r="S79" s="71"/>
    </row>
    <row r="80" spans="2:19" ht="15" thickBot="1" x14ac:dyDescent="0.3">
      <c r="B80" s="86"/>
      <c r="C80" s="85"/>
      <c r="D80" s="83"/>
      <c r="E80" s="84"/>
      <c r="F80" s="84"/>
      <c r="G80" s="83"/>
      <c r="H80" s="83"/>
      <c r="I80" s="22"/>
      <c r="J80" s="22"/>
      <c r="K80" s="22"/>
      <c r="L80" s="22"/>
      <c r="M80" s="22"/>
      <c r="N80" s="22"/>
      <c r="O80" s="22"/>
      <c r="P80" s="22"/>
      <c r="Q80" s="21"/>
    </row>
    <row r="81" spans="2:21" ht="15" thickBot="1" x14ac:dyDescent="0.3">
      <c r="B81" s="20"/>
      <c r="C81" s="20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21" ht="14.25" x14ac:dyDescent="0.25">
      <c r="B82" s="10"/>
      <c r="C82" s="10"/>
      <c r="D82" s="17"/>
      <c r="E82" s="16" t="s">
        <v>1</v>
      </c>
      <c r="F82" s="15"/>
      <c r="G82" s="81"/>
      <c r="H82" s="13"/>
      <c r="I82" s="80">
        <f>SUM(I76:I81)</f>
        <v>63997.775999999998</v>
      </c>
      <c r="J82" s="80">
        <f>SUM(J76:J81)</f>
        <v>7017.3</v>
      </c>
      <c r="K82" s="80">
        <f>SUM(K76:K81)</f>
        <v>877.16250000000002</v>
      </c>
      <c r="L82" s="80">
        <f>SUM(L76:L81)</f>
        <v>0</v>
      </c>
      <c r="M82" s="80"/>
      <c r="N82" s="80">
        <f>SUM(N76:N81)</f>
        <v>214.82155308748915</v>
      </c>
      <c r="O82" s="80">
        <f>SUM(O76:O81)</f>
        <v>1349.1537038377205</v>
      </c>
      <c r="P82" s="80">
        <f>SUM(P76:P81)</f>
        <v>9043.7134452631581</v>
      </c>
      <c r="Q82" s="79">
        <f>SUM(Q76:Q81)</f>
        <v>10607.688702188369</v>
      </c>
    </row>
    <row r="83" spans="2:21" ht="15" thickBot="1" x14ac:dyDescent="0.3">
      <c r="B83" s="11"/>
      <c r="C83" s="10"/>
      <c r="D83" s="10"/>
      <c r="E83" s="9" t="s">
        <v>0</v>
      </c>
      <c r="F83" s="8"/>
      <c r="G83" s="78"/>
      <c r="H83" s="6"/>
      <c r="I83" s="77">
        <f>+I82*12</f>
        <v>767973.31199999992</v>
      </c>
      <c r="J83" s="77">
        <f>+J82*12</f>
        <v>84207.6</v>
      </c>
      <c r="K83" s="77">
        <f>+K82*12</f>
        <v>10525.95</v>
      </c>
      <c r="L83" s="77">
        <f>+L82*12</f>
        <v>0</v>
      </c>
      <c r="M83" s="77"/>
      <c r="N83" s="77">
        <f>+N82*12</f>
        <v>2577.8586370498697</v>
      </c>
      <c r="O83" s="77">
        <f>+O82*12</f>
        <v>16189.844446052646</v>
      </c>
      <c r="P83" s="77">
        <f>+P82*12</f>
        <v>108524.5613431579</v>
      </c>
      <c r="Q83" s="76">
        <f>+Q82*12</f>
        <v>127292.26442626043</v>
      </c>
    </row>
    <row r="84" spans="2:21" ht="14.25" x14ac:dyDescent="0.25">
      <c r="B84" s="11"/>
      <c r="C84" s="10"/>
      <c r="D84" s="10"/>
      <c r="E84" s="98"/>
      <c r="F84" s="98"/>
      <c r="G84" s="10"/>
      <c r="H84" s="10"/>
      <c r="I84" s="97"/>
      <c r="J84" s="97"/>
      <c r="K84" s="97"/>
      <c r="L84" s="97"/>
      <c r="M84" s="97"/>
      <c r="N84" s="97"/>
      <c r="O84" s="97"/>
      <c r="P84" s="97"/>
      <c r="Q84" s="97"/>
    </row>
    <row r="85" spans="2:21" ht="14.25" x14ac:dyDescent="0.25">
      <c r="B85" s="11"/>
      <c r="C85" s="10"/>
      <c r="D85" s="10"/>
      <c r="E85" s="98"/>
      <c r="F85" s="98"/>
      <c r="G85" s="10"/>
      <c r="H85" s="10"/>
      <c r="I85" s="97"/>
      <c r="J85" s="97"/>
      <c r="K85" s="97"/>
      <c r="L85" s="97"/>
      <c r="M85" s="97"/>
      <c r="N85" s="97"/>
      <c r="O85" s="97"/>
      <c r="P85" s="97"/>
      <c r="Q85" s="97"/>
    </row>
    <row r="86" spans="2:21" ht="15" thickBot="1" x14ac:dyDescent="0.3">
      <c r="B86" s="11"/>
      <c r="C86" s="10"/>
      <c r="D86" s="10"/>
      <c r="E86" s="98"/>
      <c r="F86" s="98"/>
      <c r="G86" s="10"/>
      <c r="H86" s="10"/>
      <c r="I86" s="97"/>
      <c r="J86" s="97"/>
      <c r="K86" s="97"/>
      <c r="L86" s="97"/>
      <c r="M86" s="97"/>
      <c r="N86" s="97"/>
      <c r="O86" s="97"/>
      <c r="P86" s="97"/>
      <c r="Q86" s="120"/>
    </row>
    <row r="87" spans="2:21" ht="14.25" x14ac:dyDescent="0.25">
      <c r="B87" s="70" t="s">
        <v>27</v>
      </c>
      <c r="C87" s="119"/>
      <c r="D87" s="68" t="s">
        <v>26</v>
      </c>
      <c r="E87" s="68"/>
      <c r="F87" s="68"/>
      <c r="G87" s="68"/>
      <c r="H87" s="68"/>
      <c r="I87" s="68"/>
      <c r="J87" s="68"/>
      <c r="K87" s="67" t="s">
        <v>25</v>
      </c>
      <c r="L87" s="67"/>
      <c r="M87" s="67"/>
      <c r="N87" s="67"/>
      <c r="O87" s="67"/>
      <c r="P87" s="67"/>
      <c r="Q87" s="66"/>
    </row>
    <row r="88" spans="2:21" ht="14.25" x14ac:dyDescent="0.25">
      <c r="B88" s="65" t="s">
        <v>24</v>
      </c>
      <c r="C88" s="64"/>
      <c r="D88" s="64"/>
      <c r="E88" s="64"/>
      <c r="F88" s="64"/>
      <c r="G88" s="64"/>
      <c r="H88" s="10"/>
      <c r="I88" s="61"/>
      <c r="J88" s="61"/>
      <c r="K88" s="61"/>
      <c r="L88" s="61"/>
      <c r="M88" s="61"/>
      <c r="N88" s="61"/>
      <c r="O88" s="61"/>
      <c r="P88" s="61"/>
      <c r="Q88" s="60"/>
    </row>
    <row r="89" spans="2:21" ht="14.25" x14ac:dyDescent="0.25">
      <c r="B89" s="65" t="s">
        <v>905</v>
      </c>
      <c r="C89" s="64"/>
      <c r="D89" s="64"/>
      <c r="E89" s="64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0"/>
    </row>
    <row r="90" spans="2:21" ht="15" thickBot="1" x14ac:dyDescent="0.3">
      <c r="B90" s="59" t="s">
        <v>81</v>
      </c>
      <c r="C90" s="58"/>
      <c r="D90" s="58"/>
      <c r="E90" s="58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6"/>
    </row>
    <row r="91" spans="2:21" ht="15" thickBot="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21" ht="14.25" x14ac:dyDescent="0.2">
      <c r="B92" s="55" t="s">
        <v>21</v>
      </c>
      <c r="C92" s="54" t="s">
        <v>20</v>
      </c>
      <c r="D92" s="54" t="s">
        <v>19</v>
      </c>
      <c r="E92" s="54" t="s">
        <v>18</v>
      </c>
      <c r="F92" s="54" t="s">
        <v>17</v>
      </c>
      <c r="G92" s="54" t="s">
        <v>16</v>
      </c>
      <c r="H92" s="53"/>
      <c r="I92" s="51" t="s">
        <v>15</v>
      </c>
      <c r="J92" s="51" t="s">
        <v>14</v>
      </c>
      <c r="K92" s="51" t="s">
        <v>13</v>
      </c>
      <c r="L92" s="51" t="s">
        <v>12</v>
      </c>
      <c r="M92" s="52"/>
      <c r="N92" s="51" t="s">
        <v>11</v>
      </c>
      <c r="O92" s="51" t="s">
        <v>10</v>
      </c>
      <c r="P92" s="51" t="s">
        <v>9</v>
      </c>
      <c r="Q92" s="50" t="s">
        <v>8</v>
      </c>
    </row>
    <row r="93" spans="2:21" ht="15" thickBot="1" x14ac:dyDescent="0.3">
      <c r="B93" s="49"/>
      <c r="C93" s="48"/>
      <c r="D93" s="48"/>
      <c r="E93" s="48"/>
      <c r="F93" s="48"/>
      <c r="G93" s="48"/>
      <c r="H93" s="47"/>
      <c r="I93" s="46"/>
      <c r="J93" s="46"/>
      <c r="K93" s="46"/>
      <c r="L93" s="46"/>
      <c r="M93" s="45"/>
      <c r="N93" s="44"/>
      <c r="O93" s="44"/>
      <c r="P93" s="44"/>
      <c r="Q93" s="43"/>
    </row>
    <row r="94" spans="2:21" ht="15" thickBot="1" x14ac:dyDescent="0.3">
      <c r="B94" s="10"/>
      <c r="C94" s="10"/>
      <c r="D94" s="9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2:21" ht="15.75" customHeight="1" x14ac:dyDescent="0.25">
      <c r="B95" s="168" t="s">
        <v>904</v>
      </c>
      <c r="C95" s="145" t="s">
        <v>903</v>
      </c>
      <c r="D95" s="143" t="s">
        <v>5</v>
      </c>
      <c r="E95" s="144">
        <v>43709</v>
      </c>
      <c r="F95" s="115" t="s">
        <v>902</v>
      </c>
      <c r="G95" s="93" t="s">
        <v>901</v>
      </c>
      <c r="H95" s="93"/>
      <c r="I95" s="114">
        <v>40402.207999999999</v>
      </c>
      <c r="J95" s="82">
        <f>((I95/30.4)*40)/12</f>
        <v>4430.0666666666666</v>
      </c>
      <c r="K95" s="82">
        <f>(((I95/30.4)*20)*0.25)/12</f>
        <v>553.75833333333333</v>
      </c>
      <c r="L95" s="113"/>
      <c r="M95" s="113"/>
      <c r="N95" s="113">
        <v>236.63151597125935</v>
      </c>
      <c r="O95" s="113">
        <v>1265.6524999999986</v>
      </c>
      <c r="P95" s="113">
        <v>7727.0648684210537</v>
      </c>
      <c r="Q95" s="87">
        <f>+N95+O95+P95</f>
        <v>9229.3488843923114</v>
      </c>
    </row>
    <row r="96" spans="2:21" ht="14.25" x14ac:dyDescent="0.25">
      <c r="B96" s="154" t="s">
        <v>900</v>
      </c>
      <c r="C96" s="155" t="s">
        <v>899</v>
      </c>
      <c r="D96" s="151" t="s">
        <v>202</v>
      </c>
      <c r="E96" s="152">
        <v>40336</v>
      </c>
      <c r="F96" s="38" t="s">
        <v>898</v>
      </c>
      <c r="G96" s="155" t="s">
        <v>897</v>
      </c>
      <c r="H96" s="155"/>
      <c r="I96" s="30">
        <v>25332.928</v>
      </c>
      <c r="J96" s="121">
        <f>((I96/30.4)*40)/12</f>
        <v>2777.7333333333336</v>
      </c>
      <c r="K96" s="121">
        <f>(((I96/30.4)*20)*0.25)/12</f>
        <v>347.2166666666667</v>
      </c>
      <c r="L96" s="28"/>
      <c r="M96" s="28"/>
      <c r="N96" s="28">
        <v>110.6479774445978</v>
      </c>
      <c r="O96" s="28">
        <v>603.64276000000052</v>
      </c>
      <c r="P96" s="28">
        <v>4087.1595410526324</v>
      </c>
      <c r="Q96" s="27">
        <f>+N96+O96+P96</f>
        <v>4801.450278497231</v>
      </c>
      <c r="S96" s="71"/>
      <c r="T96" s="71"/>
      <c r="U96" s="71"/>
    </row>
    <row r="97" spans="2:19" ht="14.25" x14ac:dyDescent="0.25">
      <c r="B97" s="154" t="s">
        <v>896</v>
      </c>
      <c r="C97" s="155" t="s">
        <v>889</v>
      </c>
      <c r="D97" s="151" t="s">
        <v>2</v>
      </c>
      <c r="E97" s="152">
        <v>41092</v>
      </c>
      <c r="F97" s="38" t="s">
        <v>895</v>
      </c>
      <c r="G97" s="155" t="s">
        <v>894</v>
      </c>
      <c r="H97" s="155"/>
      <c r="I97" s="30">
        <v>16847.071999999996</v>
      </c>
      <c r="J97" s="121">
        <f>((I97/30.4)*40)/12</f>
        <v>1847.2666666666664</v>
      </c>
      <c r="K97" s="121">
        <f>(((I97/30.4)*20)*0.25)/12</f>
        <v>230.9083333333333</v>
      </c>
      <c r="L97" s="28"/>
      <c r="M97" s="28"/>
      <c r="N97" s="28">
        <v>56.471678536760528</v>
      </c>
      <c r="O97" s="28">
        <v>349.45850000000019</v>
      </c>
      <c r="P97" s="28">
        <v>2274.7492689473675</v>
      </c>
      <c r="Q97" s="27">
        <f>+N97+O97+P97</f>
        <v>2680.6794474841281</v>
      </c>
    </row>
    <row r="98" spans="2:19" ht="14.25" x14ac:dyDescent="0.25">
      <c r="B98" s="34" t="s">
        <v>893</v>
      </c>
      <c r="C98" s="155" t="s">
        <v>878</v>
      </c>
      <c r="D98" s="151" t="s">
        <v>2</v>
      </c>
      <c r="E98" s="185">
        <v>42325</v>
      </c>
      <c r="F98" s="38" t="s">
        <v>892</v>
      </c>
      <c r="G98" s="155" t="s">
        <v>891</v>
      </c>
      <c r="H98" s="155"/>
      <c r="I98" s="30">
        <v>10540.592000000002</v>
      </c>
      <c r="J98" s="121">
        <f>((I98/30.4)*40)/12</f>
        <v>1155.7666666666669</v>
      </c>
      <c r="K98" s="121">
        <f>(((I98/30.4)*20)*0.25)/12</f>
        <v>144.47083333333336</v>
      </c>
      <c r="L98" s="28"/>
      <c r="M98" s="28"/>
      <c r="N98" s="28">
        <v>19.705915063481118</v>
      </c>
      <c r="O98" s="28">
        <v>169.26186666666686</v>
      </c>
      <c r="P98" s="28">
        <v>995.29396421052672</v>
      </c>
      <c r="Q98" s="27">
        <f>+N98+O98+P98</f>
        <v>1184.2617459406747</v>
      </c>
    </row>
    <row r="99" spans="2:19" ht="14.25" x14ac:dyDescent="0.25">
      <c r="B99" s="154" t="s">
        <v>890</v>
      </c>
      <c r="C99" s="155" t="s">
        <v>889</v>
      </c>
      <c r="D99" s="151" t="s">
        <v>2</v>
      </c>
      <c r="E99" s="152">
        <v>42402</v>
      </c>
      <c r="F99" s="38" t="s">
        <v>888</v>
      </c>
      <c r="G99" s="155" t="s">
        <v>887</v>
      </c>
      <c r="H99" s="155"/>
      <c r="I99" s="30">
        <v>16847.071999999996</v>
      </c>
      <c r="J99" s="121">
        <f>((I99/30.4)*40)/12</f>
        <v>1847.2666666666664</v>
      </c>
      <c r="K99" s="121">
        <f>(((I99/30.4)*20)*0.25)/12</f>
        <v>230.9083333333333</v>
      </c>
      <c r="L99" s="28"/>
      <c r="M99" s="28"/>
      <c r="N99" s="28">
        <v>56.471678536760528</v>
      </c>
      <c r="O99" s="28">
        <v>349.45850000000019</v>
      </c>
      <c r="P99" s="28">
        <v>2274.7492689473675</v>
      </c>
      <c r="Q99" s="27">
        <f>+N99+O99+P99</f>
        <v>2680.6794474841281</v>
      </c>
    </row>
    <row r="100" spans="2:19" ht="14.25" x14ac:dyDescent="0.25">
      <c r="B100" s="154" t="s">
        <v>886</v>
      </c>
      <c r="C100" s="155" t="s">
        <v>885</v>
      </c>
      <c r="D100" s="151" t="s">
        <v>2</v>
      </c>
      <c r="E100" s="138">
        <v>41436</v>
      </c>
      <c r="F100" s="38" t="s">
        <v>884</v>
      </c>
      <c r="G100" s="155" t="s">
        <v>883</v>
      </c>
      <c r="H100" s="155"/>
      <c r="I100" s="30">
        <v>10540.592000000002</v>
      </c>
      <c r="J100" s="121">
        <f>((I100/30.4)*40)/12</f>
        <v>1155.7666666666669</v>
      </c>
      <c r="K100" s="121">
        <f>(((I100/30.4)*20)*0.25)/12</f>
        <v>144.47083333333336</v>
      </c>
      <c r="L100" s="28"/>
      <c r="M100" s="28"/>
      <c r="N100" s="28">
        <v>19.705915063481118</v>
      </c>
      <c r="O100" s="28">
        <v>169.26186666666686</v>
      </c>
      <c r="P100" s="28">
        <v>995.29396421052672</v>
      </c>
      <c r="Q100" s="27">
        <f>+N100+O100+P100</f>
        <v>1184.2617459406747</v>
      </c>
    </row>
    <row r="101" spans="2:19" ht="14.25" x14ac:dyDescent="0.25">
      <c r="B101" s="154" t="s">
        <v>882</v>
      </c>
      <c r="C101" s="155" t="s">
        <v>878</v>
      </c>
      <c r="D101" s="151" t="s">
        <v>2</v>
      </c>
      <c r="E101" s="152">
        <v>43344</v>
      </c>
      <c r="F101" s="38" t="s">
        <v>881</v>
      </c>
      <c r="G101" s="155" t="s">
        <v>880</v>
      </c>
      <c r="H101" s="155"/>
      <c r="I101" s="30">
        <v>10540.592000000002</v>
      </c>
      <c r="J101" s="121">
        <f>((I101/30.4)*40)/12</f>
        <v>1155.7666666666669</v>
      </c>
      <c r="K101" s="121">
        <f>(((I101/30.4)*20)*0.25)/12</f>
        <v>144.47083333333336</v>
      </c>
      <c r="L101" s="28"/>
      <c r="M101" s="28"/>
      <c r="N101" s="28">
        <v>19.705915063481118</v>
      </c>
      <c r="O101" s="28">
        <v>169.26186666666686</v>
      </c>
      <c r="P101" s="28">
        <v>995.29396421052672</v>
      </c>
      <c r="Q101" s="27">
        <f>+N101+O101+P101</f>
        <v>1184.2617459406747</v>
      </c>
    </row>
    <row r="102" spans="2:19" ht="14.25" x14ac:dyDescent="0.25">
      <c r="B102" s="154" t="s">
        <v>879</v>
      </c>
      <c r="C102" s="155" t="s">
        <v>878</v>
      </c>
      <c r="D102" s="151" t="s">
        <v>2</v>
      </c>
      <c r="E102" s="152">
        <v>41092</v>
      </c>
      <c r="F102" s="38" t="s">
        <v>877</v>
      </c>
      <c r="G102" s="155" t="s">
        <v>876</v>
      </c>
      <c r="H102" s="155"/>
      <c r="I102" s="30">
        <v>7543.1519999999991</v>
      </c>
      <c r="J102" s="121">
        <f>((I102/30.4)*40)/12</f>
        <v>827.1</v>
      </c>
      <c r="K102" s="121">
        <f>(((I102/30.4)*20)*0.25)/12</f>
        <v>103.3875</v>
      </c>
      <c r="L102" s="28"/>
      <c r="M102" s="28"/>
      <c r="N102" s="28">
        <v>0</v>
      </c>
      <c r="O102" s="28">
        <v>67.007200000000012</v>
      </c>
      <c r="P102" s="28">
        <v>567.23315684210525</v>
      </c>
      <c r="Q102" s="27">
        <f>+N102+O102+P102</f>
        <v>634.24035684210526</v>
      </c>
    </row>
    <row r="103" spans="2:19" ht="14.25" x14ac:dyDescent="0.25">
      <c r="B103" s="154" t="s">
        <v>875</v>
      </c>
      <c r="C103" s="155" t="s">
        <v>874</v>
      </c>
      <c r="D103" s="151" t="s">
        <v>873</v>
      </c>
      <c r="E103" s="152">
        <v>42263</v>
      </c>
      <c r="F103" s="38" t="s">
        <v>872</v>
      </c>
      <c r="G103" s="155" t="s">
        <v>871</v>
      </c>
      <c r="H103" s="155"/>
      <c r="I103" s="30">
        <v>15437.119999999999</v>
      </c>
      <c r="J103" s="121">
        <f>((I103/30.4)*40)/12</f>
        <v>1692.6666666666667</v>
      </c>
      <c r="K103" s="121">
        <f>(((I103/30.4)*20)*0.25)/12</f>
        <v>211.58333333333334</v>
      </c>
      <c r="L103" s="28"/>
      <c r="M103" s="28"/>
      <c r="N103" s="28">
        <v>48.378978799919118</v>
      </c>
      <c r="O103" s="28">
        <v>316.43594000000002</v>
      </c>
      <c r="P103" s="28">
        <v>1977.546228947368</v>
      </c>
      <c r="Q103" s="27">
        <f>+N103+O103+P103</f>
        <v>2342.3611477472873</v>
      </c>
    </row>
    <row r="104" spans="2:19" ht="14.25" x14ac:dyDescent="0.25">
      <c r="B104" s="154" t="s">
        <v>870</v>
      </c>
      <c r="C104" s="155" t="s">
        <v>869</v>
      </c>
      <c r="D104" s="151" t="s">
        <v>2</v>
      </c>
      <c r="E104" s="152">
        <v>41436</v>
      </c>
      <c r="F104" s="38" t="s">
        <v>868</v>
      </c>
      <c r="G104" s="151" t="s">
        <v>867</v>
      </c>
      <c r="H104" s="151"/>
      <c r="I104" s="30">
        <v>7543.1519999999991</v>
      </c>
      <c r="J104" s="121">
        <f>((I104/30.4)*40)/12</f>
        <v>827.1</v>
      </c>
      <c r="K104" s="121">
        <f>(((I104/30.4)*20)*0.25)/12</f>
        <v>103.3875</v>
      </c>
      <c r="L104" s="28">
        <v>0</v>
      </c>
      <c r="M104" s="28"/>
      <c r="N104" s="28">
        <v>0</v>
      </c>
      <c r="O104" s="28">
        <v>67.007200000000012</v>
      </c>
      <c r="P104" s="28">
        <v>567.23315684210525</v>
      </c>
      <c r="Q104" s="27">
        <f>+N104+O104+P104</f>
        <v>634.24035684210526</v>
      </c>
      <c r="S104" s="71"/>
    </row>
    <row r="105" spans="2:19" ht="15" thickBot="1" x14ac:dyDescent="0.3">
      <c r="B105" s="86"/>
      <c r="C105" s="85"/>
      <c r="D105" s="83"/>
      <c r="E105" s="84"/>
      <c r="F105" s="84"/>
      <c r="G105" s="83"/>
      <c r="H105" s="83"/>
      <c r="I105" s="22"/>
      <c r="J105" s="22"/>
      <c r="K105" s="22"/>
      <c r="L105" s="22"/>
      <c r="M105" s="22"/>
      <c r="N105" s="22"/>
      <c r="O105" s="22"/>
      <c r="P105" s="22"/>
      <c r="Q105" s="21"/>
    </row>
    <row r="106" spans="2:19" ht="15" thickBot="1" x14ac:dyDescent="0.3">
      <c r="B106" s="10"/>
      <c r="C106" s="10"/>
      <c r="D106" s="95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9" ht="14.25" x14ac:dyDescent="0.25">
      <c r="B107" s="10"/>
      <c r="C107" s="10"/>
      <c r="D107" s="17"/>
      <c r="E107" s="16" t="s">
        <v>1</v>
      </c>
      <c r="F107" s="15"/>
      <c r="G107" s="81"/>
      <c r="H107" s="13"/>
      <c r="I107" s="80">
        <f>SUM(I95:I106)</f>
        <v>161574.48000000001</v>
      </c>
      <c r="J107" s="80">
        <f>SUM(J95:J106)</f>
        <v>17716.499999999996</v>
      </c>
      <c r="K107" s="80">
        <f>SUM(K95:K106)</f>
        <v>2214.5624999999995</v>
      </c>
      <c r="L107" s="80">
        <f>SUM(L95:L106)</f>
        <v>0</v>
      </c>
      <c r="M107" s="80"/>
      <c r="N107" s="80">
        <f>SUM(N95:N106)</f>
        <v>567.71957447974069</v>
      </c>
      <c r="O107" s="80">
        <f>SUM(O95:O106)</f>
        <v>3526.4481999999994</v>
      </c>
      <c r="P107" s="80">
        <f>SUM(P95:P106)</f>
        <v>22461.617382631583</v>
      </c>
      <c r="Q107" s="80">
        <f>SUM(Q95:Q106)</f>
        <v>26555.785157111328</v>
      </c>
    </row>
    <row r="108" spans="2:19" ht="15" thickBot="1" x14ac:dyDescent="0.3">
      <c r="B108" s="11"/>
      <c r="C108" s="10"/>
      <c r="D108" s="10"/>
      <c r="E108" s="9" t="s">
        <v>0</v>
      </c>
      <c r="F108" s="8"/>
      <c r="G108" s="78"/>
      <c r="H108" s="6"/>
      <c r="I108" s="77">
        <f>+I107*12</f>
        <v>1938893.7600000002</v>
      </c>
      <c r="J108" s="77">
        <f>+J107*12</f>
        <v>212597.99999999994</v>
      </c>
      <c r="K108" s="77">
        <f>+K107*12</f>
        <v>26574.749999999993</v>
      </c>
      <c r="L108" s="77">
        <f>+L107*12</f>
        <v>0</v>
      </c>
      <c r="M108" s="77"/>
      <c r="N108" s="77">
        <f>+N107*12</f>
        <v>6812.6348937568882</v>
      </c>
      <c r="O108" s="77">
        <f>+O107*12</f>
        <v>42317.378399999994</v>
      </c>
      <c r="P108" s="77">
        <f>+P107*12</f>
        <v>269539.40859157901</v>
      </c>
      <c r="Q108" s="76">
        <f>+Q107*12</f>
        <v>318669.42188533593</v>
      </c>
    </row>
    <row r="109" spans="2:19" ht="14.25" x14ac:dyDescent="0.25">
      <c r="B109" s="11"/>
      <c r="C109" s="10"/>
      <c r="D109" s="10"/>
      <c r="E109" s="98"/>
      <c r="F109" s="98"/>
      <c r="G109" s="10"/>
      <c r="H109" s="10"/>
      <c r="I109" s="97"/>
      <c r="J109" s="97"/>
      <c r="K109" s="97"/>
      <c r="L109" s="97"/>
      <c r="M109" s="97"/>
      <c r="N109" s="97"/>
      <c r="O109" s="97"/>
      <c r="P109" s="97"/>
      <c r="Q109" s="97"/>
      <c r="S109" s="2"/>
    </row>
    <row r="110" spans="2:19" ht="14.25" x14ac:dyDescent="0.25">
      <c r="B110" s="11"/>
      <c r="C110" s="10"/>
      <c r="D110" s="10"/>
      <c r="E110" s="98"/>
      <c r="F110" s="98"/>
      <c r="G110" s="10"/>
      <c r="H110" s="10"/>
      <c r="I110" s="97"/>
      <c r="J110" s="97"/>
      <c r="K110" s="97"/>
      <c r="L110" s="97"/>
      <c r="M110" s="97"/>
      <c r="N110" s="97"/>
      <c r="O110" s="97"/>
      <c r="P110" s="97"/>
      <c r="Q110" s="97"/>
      <c r="S110" s="2"/>
    </row>
    <row r="111" spans="2:19" ht="15" thickBot="1" x14ac:dyDescent="0.3"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9" ht="14.25" x14ac:dyDescent="0.25">
      <c r="B112" s="70" t="s">
        <v>27</v>
      </c>
      <c r="C112" s="69"/>
      <c r="D112" s="68" t="s">
        <v>26</v>
      </c>
      <c r="E112" s="68"/>
      <c r="F112" s="68"/>
      <c r="G112" s="68"/>
      <c r="H112" s="68"/>
      <c r="I112" s="68"/>
      <c r="J112" s="68"/>
      <c r="K112" s="67" t="s">
        <v>25</v>
      </c>
      <c r="L112" s="67"/>
      <c r="M112" s="67"/>
      <c r="N112" s="67"/>
      <c r="O112" s="67"/>
      <c r="P112" s="67"/>
      <c r="Q112" s="66"/>
    </row>
    <row r="113" spans="2:20" ht="14.25" x14ac:dyDescent="0.25">
      <c r="B113" s="65" t="s">
        <v>24</v>
      </c>
      <c r="C113" s="96"/>
      <c r="D113" s="96"/>
      <c r="E113" s="96"/>
      <c r="F113" s="96"/>
      <c r="G113" s="96"/>
      <c r="H113" s="10"/>
      <c r="I113" s="61"/>
      <c r="J113" s="61"/>
      <c r="K113" s="61"/>
      <c r="L113" s="61"/>
      <c r="M113" s="61"/>
      <c r="N113" s="61"/>
      <c r="O113" s="61"/>
      <c r="P113" s="61"/>
      <c r="Q113" s="60"/>
    </row>
    <row r="114" spans="2:20" ht="14.25" x14ac:dyDescent="0.25">
      <c r="B114" s="65" t="s">
        <v>866</v>
      </c>
      <c r="C114" s="96"/>
      <c r="D114" s="96"/>
      <c r="E114" s="96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0"/>
    </row>
    <row r="115" spans="2:20" ht="15" thickBot="1" x14ac:dyDescent="0.3">
      <c r="B115" s="59" t="s">
        <v>865</v>
      </c>
      <c r="C115" s="58"/>
      <c r="D115" s="58"/>
      <c r="E115" s="58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6"/>
    </row>
    <row r="116" spans="2:20" ht="15" thickBot="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2:20" ht="14.25" x14ac:dyDescent="0.2">
      <c r="B117" s="55" t="s">
        <v>21</v>
      </c>
      <c r="C117" s="54" t="s">
        <v>20</v>
      </c>
      <c r="D117" s="54" t="s">
        <v>19</v>
      </c>
      <c r="E117" s="54" t="s">
        <v>18</v>
      </c>
      <c r="F117" s="54" t="s">
        <v>17</v>
      </c>
      <c r="G117" s="54" t="s">
        <v>16</v>
      </c>
      <c r="H117" s="53"/>
      <c r="I117" s="51" t="s">
        <v>15</v>
      </c>
      <c r="J117" s="51" t="s">
        <v>14</v>
      </c>
      <c r="K117" s="51" t="s">
        <v>13</v>
      </c>
      <c r="L117" s="51" t="s">
        <v>12</v>
      </c>
      <c r="M117" s="52"/>
      <c r="N117" s="51" t="s">
        <v>11</v>
      </c>
      <c r="O117" s="51" t="s">
        <v>10</v>
      </c>
      <c r="P117" s="51" t="s">
        <v>9</v>
      </c>
      <c r="Q117" s="50" t="s">
        <v>8</v>
      </c>
    </row>
    <row r="118" spans="2:20" ht="15" thickBot="1" x14ac:dyDescent="0.3">
      <c r="B118" s="49"/>
      <c r="C118" s="48"/>
      <c r="D118" s="48"/>
      <c r="E118" s="48"/>
      <c r="F118" s="48"/>
      <c r="G118" s="48"/>
      <c r="H118" s="47"/>
      <c r="I118" s="46"/>
      <c r="J118" s="46"/>
      <c r="K118" s="46"/>
      <c r="L118" s="46"/>
      <c r="M118" s="45"/>
      <c r="N118" s="44"/>
      <c r="O118" s="44"/>
      <c r="P118" s="44"/>
      <c r="Q118" s="43"/>
    </row>
    <row r="119" spans="2:20" ht="15" thickBot="1" x14ac:dyDescent="0.3">
      <c r="B119" s="10"/>
      <c r="C119" s="10"/>
      <c r="D119" s="95"/>
      <c r="E119" s="10"/>
      <c r="F119" s="10"/>
      <c r="G119" s="10"/>
      <c r="H119" s="10"/>
      <c r="I119" s="10"/>
      <c r="J119" s="10"/>
      <c r="K119" s="10"/>
      <c r="L119" s="20"/>
      <c r="M119" s="10"/>
      <c r="N119" s="10"/>
      <c r="O119" s="10"/>
      <c r="P119" s="10"/>
      <c r="Q119" s="10"/>
    </row>
    <row r="120" spans="2:20" ht="14.25" x14ac:dyDescent="0.25">
      <c r="B120" s="118" t="s">
        <v>864</v>
      </c>
      <c r="C120" s="234" t="s">
        <v>863</v>
      </c>
      <c r="D120" s="117" t="s">
        <v>5</v>
      </c>
      <c r="E120" s="116">
        <v>43733</v>
      </c>
      <c r="F120" s="115" t="s">
        <v>862</v>
      </c>
      <c r="G120" s="93" t="s">
        <v>861</v>
      </c>
      <c r="H120" s="93"/>
      <c r="I120" s="114">
        <v>36253.216</v>
      </c>
      <c r="J120" s="82">
        <f>((I120/30.4)*40)/12</f>
        <v>3975.1333333333332</v>
      </c>
      <c r="K120" s="82">
        <f>(((I120/30.4)*20)*0.25)/12</f>
        <v>496.89166666666665</v>
      </c>
      <c r="L120" s="113"/>
      <c r="M120" s="113"/>
      <c r="N120" s="113">
        <v>179.66548323407264</v>
      </c>
      <c r="O120" s="113">
        <v>973.46460460526475</v>
      </c>
      <c r="P120" s="113">
        <v>6621.8158610526316</v>
      </c>
      <c r="Q120" s="87">
        <f>+N120+O120+P120</f>
        <v>7774.9459488919692</v>
      </c>
      <c r="S120" s="71"/>
      <c r="T120" s="71"/>
    </row>
    <row r="121" spans="2:20" ht="14.25" x14ac:dyDescent="0.25">
      <c r="B121" s="167" t="s">
        <v>860</v>
      </c>
      <c r="C121" s="233" t="s">
        <v>859</v>
      </c>
      <c r="D121" s="151" t="s">
        <v>2</v>
      </c>
      <c r="E121" s="166">
        <v>43650</v>
      </c>
      <c r="F121" s="38" t="s">
        <v>858</v>
      </c>
      <c r="G121" s="155" t="s">
        <v>857</v>
      </c>
      <c r="H121" s="155"/>
      <c r="I121" s="28">
        <v>11273.231999999998</v>
      </c>
      <c r="J121" s="121">
        <f>((I121/30.4)*40)/12</f>
        <v>1236.0999999999999</v>
      </c>
      <c r="K121" s="121">
        <f>(((I121/30.4)*20)*0.25)/12</f>
        <v>154.51249999999999</v>
      </c>
      <c r="L121" s="28"/>
      <c r="M121" s="28"/>
      <c r="N121" s="28">
        <v>23.233816817867069</v>
      </c>
      <c r="O121" s="28">
        <v>188.44738234649091</v>
      </c>
      <c r="P121" s="28">
        <v>1124.8555642105262</v>
      </c>
      <c r="Q121" s="27">
        <f>+N121+O121+P121</f>
        <v>1336.5367633748842</v>
      </c>
      <c r="S121" s="71"/>
      <c r="T121" s="71"/>
    </row>
    <row r="122" spans="2:20" ht="15" thickBot="1" x14ac:dyDescent="0.3">
      <c r="B122" s="86" t="s">
        <v>856</v>
      </c>
      <c r="C122" s="232" t="s">
        <v>855</v>
      </c>
      <c r="D122" s="83" t="s">
        <v>2</v>
      </c>
      <c r="E122" s="84">
        <v>43877</v>
      </c>
      <c r="F122" s="100" t="s">
        <v>854</v>
      </c>
      <c r="G122" s="85" t="s">
        <v>853</v>
      </c>
      <c r="H122" s="85"/>
      <c r="I122" s="28">
        <v>9433.4239999999991</v>
      </c>
      <c r="J122" s="99">
        <f>((I122/30.4)*40)/12</f>
        <v>1034.3666666666666</v>
      </c>
      <c r="K122" s="99">
        <f>(((I122/30.4)*20)*0.25)/12</f>
        <v>129.29583333333332</v>
      </c>
      <c r="L122" s="22"/>
      <c r="M122" s="22"/>
      <c r="N122" s="22">
        <v>14.128237246075692</v>
      </c>
      <c r="O122" s="22">
        <v>133.6420134210523</v>
      </c>
      <c r="P122" s="22">
        <v>810.82326315789487</v>
      </c>
      <c r="Q122" s="21">
        <f>+N122+O122+P122</f>
        <v>958.59351382502291</v>
      </c>
      <c r="S122" s="71"/>
      <c r="T122" s="71"/>
    </row>
    <row r="123" spans="2:20" ht="15" thickBot="1" x14ac:dyDescent="0.3">
      <c r="B123" s="10"/>
      <c r="C123" s="10"/>
      <c r="D123" s="95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20" ht="14.25" x14ac:dyDescent="0.25">
      <c r="B124" s="10"/>
      <c r="C124" s="10"/>
      <c r="D124" s="17"/>
      <c r="E124" s="16" t="s">
        <v>1</v>
      </c>
      <c r="F124" s="15"/>
      <c r="G124" s="81"/>
      <c r="H124" s="13"/>
      <c r="I124" s="80">
        <f>SUM(I120:I123)</f>
        <v>56959.871999999996</v>
      </c>
      <c r="J124" s="80">
        <f>SUM(J120:J123)</f>
        <v>6245.6</v>
      </c>
      <c r="K124" s="80">
        <f>SUM(K120:K123)</f>
        <v>780.7</v>
      </c>
      <c r="L124" s="80">
        <f>SUM(L120:L123)</f>
        <v>0</v>
      </c>
      <c r="M124" s="80"/>
      <c r="N124" s="80">
        <f>SUM(N120:N123)</f>
        <v>217.0275372980154</v>
      </c>
      <c r="O124" s="80">
        <f>SUM(O120:O123)</f>
        <v>1295.5540003728079</v>
      </c>
      <c r="P124" s="80">
        <f>SUM(P120:P123)</f>
        <v>8557.4946884210513</v>
      </c>
      <c r="Q124" s="80">
        <f>SUM(Q120:Q123)</f>
        <v>10070.076226091876</v>
      </c>
    </row>
    <row r="125" spans="2:20" ht="15" thickBot="1" x14ac:dyDescent="0.3">
      <c r="B125" s="11"/>
      <c r="C125" s="10"/>
      <c r="D125" s="10"/>
      <c r="E125" s="9" t="s">
        <v>0</v>
      </c>
      <c r="F125" s="8"/>
      <c r="G125" s="78"/>
      <c r="H125" s="6"/>
      <c r="I125" s="77">
        <f>+I124*12</f>
        <v>683518.46399999992</v>
      </c>
      <c r="J125" s="77">
        <f>+J124*12</f>
        <v>74947.200000000012</v>
      </c>
      <c r="K125" s="77">
        <f>+K124*12</f>
        <v>9368.4000000000015</v>
      </c>
      <c r="L125" s="77">
        <f>+L124*12</f>
        <v>0</v>
      </c>
      <c r="M125" s="77"/>
      <c r="N125" s="77">
        <f>+N124*12</f>
        <v>2604.3304475761847</v>
      </c>
      <c r="O125" s="77">
        <f>+O124*12</f>
        <v>15546.648004473695</v>
      </c>
      <c r="P125" s="77">
        <f>+P124*12</f>
        <v>102689.93626105262</v>
      </c>
      <c r="Q125" s="76">
        <f>+Q124*12</f>
        <v>120840.91471310251</v>
      </c>
    </row>
    <row r="126" spans="2:20" ht="14.25" x14ac:dyDescent="0.25">
      <c r="B126" s="11"/>
      <c r="C126" s="10"/>
      <c r="D126" s="10"/>
      <c r="E126" s="98"/>
      <c r="F126" s="98"/>
      <c r="G126" s="10"/>
      <c r="H126" s="10"/>
      <c r="I126" s="97"/>
      <c r="J126" s="97"/>
      <c r="K126" s="97"/>
      <c r="L126" s="97"/>
      <c r="M126" s="97"/>
      <c r="N126" s="97"/>
      <c r="O126" s="97"/>
      <c r="P126" s="97"/>
      <c r="Q126" s="177"/>
    </row>
    <row r="127" spans="2:20" ht="14.25" x14ac:dyDescent="0.25">
      <c r="B127" s="11"/>
      <c r="C127" s="10"/>
      <c r="D127" s="10"/>
      <c r="E127" s="98"/>
      <c r="F127" s="98"/>
      <c r="G127" s="10"/>
      <c r="H127" s="10"/>
      <c r="I127" s="97"/>
      <c r="J127" s="97"/>
      <c r="K127" s="97"/>
      <c r="L127" s="97"/>
      <c r="M127" s="97"/>
      <c r="N127" s="97"/>
      <c r="O127" s="97"/>
      <c r="P127" s="97"/>
      <c r="Q127" s="97"/>
    </row>
    <row r="128" spans="2:20" ht="15" thickBot="1" x14ac:dyDescent="0.3">
      <c r="B128" s="11"/>
      <c r="C128" s="10"/>
      <c r="D128" s="10"/>
      <c r="E128" s="98"/>
      <c r="F128" s="98"/>
      <c r="G128" s="10"/>
      <c r="H128" s="10"/>
      <c r="I128" s="97"/>
      <c r="J128" s="97"/>
      <c r="K128" s="97"/>
      <c r="L128" s="97"/>
      <c r="M128" s="97"/>
      <c r="N128" s="97"/>
      <c r="O128" s="97"/>
      <c r="P128" s="97"/>
      <c r="Q128" s="176"/>
    </row>
    <row r="129" spans="2:21" ht="14.25" x14ac:dyDescent="0.25">
      <c r="B129" s="70" t="s">
        <v>27</v>
      </c>
      <c r="C129" s="69"/>
      <c r="D129" s="68" t="s">
        <v>26</v>
      </c>
      <c r="E129" s="68"/>
      <c r="F129" s="68"/>
      <c r="G129" s="68"/>
      <c r="H129" s="68"/>
      <c r="I129" s="68"/>
      <c r="J129" s="68"/>
      <c r="K129" s="67" t="s">
        <v>25</v>
      </c>
      <c r="L129" s="67"/>
      <c r="M129" s="67"/>
      <c r="N129" s="67"/>
      <c r="O129" s="67"/>
      <c r="P129" s="67"/>
      <c r="Q129" s="66"/>
    </row>
    <row r="130" spans="2:21" ht="14.25" x14ac:dyDescent="0.25">
      <c r="B130" s="65" t="s">
        <v>24</v>
      </c>
      <c r="C130" s="64"/>
      <c r="D130" s="64"/>
      <c r="E130" s="64"/>
      <c r="F130" s="64"/>
      <c r="G130" s="64"/>
      <c r="H130" s="10"/>
      <c r="I130" s="61"/>
      <c r="J130" s="61"/>
      <c r="K130" s="61"/>
      <c r="L130" s="61"/>
      <c r="M130" s="61"/>
      <c r="N130" s="61"/>
      <c r="O130" s="61"/>
      <c r="P130" s="61"/>
      <c r="Q130" s="60"/>
    </row>
    <row r="131" spans="2:21" ht="14.25" x14ac:dyDescent="0.25">
      <c r="B131" s="65" t="s">
        <v>852</v>
      </c>
      <c r="C131" s="96"/>
      <c r="D131" s="96"/>
      <c r="E131" s="96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0"/>
    </row>
    <row r="132" spans="2:21" ht="15" thickBot="1" x14ac:dyDescent="0.3">
      <c r="B132" s="59" t="s">
        <v>81</v>
      </c>
      <c r="C132" s="58"/>
      <c r="D132" s="58"/>
      <c r="E132" s="58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6"/>
    </row>
    <row r="133" spans="2:21" ht="15" thickBot="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2:21" ht="14.25" x14ac:dyDescent="0.2">
      <c r="B134" s="55"/>
      <c r="C134" s="54" t="s">
        <v>20</v>
      </c>
      <c r="D134" s="54" t="s">
        <v>19</v>
      </c>
      <c r="E134" s="54" t="s">
        <v>18</v>
      </c>
      <c r="F134" s="54" t="s">
        <v>17</v>
      </c>
      <c r="G134" s="54" t="s">
        <v>16</v>
      </c>
      <c r="H134" s="53"/>
      <c r="I134" s="51" t="s">
        <v>15</v>
      </c>
      <c r="J134" s="51" t="s">
        <v>14</v>
      </c>
      <c r="K134" s="212" t="s">
        <v>13</v>
      </c>
      <c r="L134" s="211" t="s">
        <v>12</v>
      </c>
      <c r="M134" s="231"/>
      <c r="N134" s="51" t="s">
        <v>11</v>
      </c>
      <c r="O134" s="51" t="s">
        <v>10</v>
      </c>
      <c r="P134" s="51" t="s">
        <v>9</v>
      </c>
      <c r="Q134" s="50" t="s">
        <v>8</v>
      </c>
    </row>
    <row r="135" spans="2:21" ht="15" thickBot="1" x14ac:dyDescent="0.3">
      <c r="B135" s="49"/>
      <c r="C135" s="48"/>
      <c r="D135" s="48"/>
      <c r="E135" s="48"/>
      <c r="F135" s="48"/>
      <c r="G135" s="48"/>
      <c r="H135" s="47"/>
      <c r="I135" s="46"/>
      <c r="J135" s="46"/>
      <c r="K135" s="230"/>
      <c r="L135" s="229"/>
      <c r="M135" s="228"/>
      <c r="N135" s="44"/>
      <c r="O135" s="44"/>
      <c r="P135" s="44"/>
      <c r="Q135" s="43"/>
    </row>
    <row r="136" spans="2:21" ht="15" thickBot="1" x14ac:dyDescent="0.3">
      <c r="B136" s="10"/>
      <c r="C136" s="10"/>
      <c r="D136" s="95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2:21" ht="14.25" x14ac:dyDescent="0.25">
      <c r="B137" s="118" t="s">
        <v>851</v>
      </c>
      <c r="C137" s="93" t="s">
        <v>850</v>
      </c>
      <c r="D137" s="117" t="s">
        <v>2</v>
      </c>
      <c r="E137" s="116">
        <v>41092</v>
      </c>
      <c r="F137" s="115" t="s">
        <v>849</v>
      </c>
      <c r="G137" s="117" t="s">
        <v>848</v>
      </c>
      <c r="H137" s="117"/>
      <c r="I137" s="114">
        <v>14871.679999999998</v>
      </c>
      <c r="J137" s="82">
        <f>((I137/30.4)*40)/12</f>
        <v>1630.6666666666667</v>
      </c>
      <c r="K137" s="82">
        <f>(((I137/30.4)*20)*0.25)/12</f>
        <v>203.83333333333334</v>
      </c>
      <c r="L137" s="113"/>
      <c r="M137" s="113"/>
      <c r="N137" s="113">
        <v>45.133523536761281</v>
      </c>
      <c r="O137" s="113">
        <v>303.19274000000013</v>
      </c>
      <c r="P137" s="113">
        <v>1858.3574289473679</v>
      </c>
      <c r="Q137" s="87">
        <f>+N137+O137+P137</f>
        <v>2206.6836924841291</v>
      </c>
      <c r="S137" s="71"/>
      <c r="T137" s="71"/>
      <c r="U137" s="71"/>
    </row>
    <row r="138" spans="2:21" ht="14.25" x14ac:dyDescent="0.25">
      <c r="B138" s="154" t="s">
        <v>847</v>
      </c>
      <c r="C138" s="155" t="s">
        <v>846</v>
      </c>
      <c r="D138" s="151" t="s">
        <v>5</v>
      </c>
      <c r="E138" s="138">
        <v>43346</v>
      </c>
      <c r="F138" s="38" t="s">
        <v>845</v>
      </c>
      <c r="G138" s="151" t="s">
        <v>844</v>
      </c>
      <c r="H138" s="151"/>
      <c r="I138" s="30">
        <v>33398.959999999999</v>
      </c>
      <c r="J138" s="121">
        <f>((I138/30.4)*40)/12</f>
        <v>3662.1666666666665</v>
      </c>
      <c r="K138" s="121">
        <f>(((I138/30.4)*20)*0.25)/12</f>
        <v>457.77083333333331</v>
      </c>
      <c r="L138" s="28"/>
      <c r="M138" s="28"/>
      <c r="N138" s="28">
        <v>161.62624928670417</v>
      </c>
      <c r="O138" s="28">
        <v>811.66148000000067</v>
      </c>
      <c r="P138" s="28">
        <v>5959.3280210526318</v>
      </c>
      <c r="Q138" s="27">
        <f>+N138+O138+P138</f>
        <v>6932.615750339337</v>
      </c>
      <c r="S138" s="71"/>
      <c r="T138" s="71"/>
      <c r="U138" s="71"/>
    </row>
    <row r="139" spans="2:21" ht="14.25" x14ac:dyDescent="0.25">
      <c r="B139" s="154" t="s">
        <v>843</v>
      </c>
      <c r="C139" s="155" t="s">
        <v>827</v>
      </c>
      <c r="D139" s="151" t="s">
        <v>2</v>
      </c>
      <c r="E139" s="138">
        <v>42654</v>
      </c>
      <c r="F139" s="38" t="s">
        <v>842</v>
      </c>
      <c r="G139" s="155" t="s">
        <v>841</v>
      </c>
      <c r="H139" s="155"/>
      <c r="I139" s="30">
        <v>15050.431999999999</v>
      </c>
      <c r="J139" s="121">
        <f>((I139/30.4)*40)/12</f>
        <v>1650.2666666666667</v>
      </c>
      <c r="K139" s="121">
        <f>(((I139/30.4)*20)*0.25)/12</f>
        <v>206.28333333333333</v>
      </c>
      <c r="L139" s="28"/>
      <c r="M139" s="28"/>
      <c r="N139" s="28">
        <v>46.159506168340265</v>
      </c>
      <c r="O139" s="28">
        <v>307.37930000000028</v>
      </c>
      <c r="P139" s="28">
        <v>1896.0364689473679</v>
      </c>
      <c r="Q139" s="27">
        <f>+N139+O139+P139</f>
        <v>2249.5752751157083</v>
      </c>
      <c r="S139" s="71"/>
      <c r="T139" s="71"/>
      <c r="U139" s="71"/>
    </row>
    <row r="140" spans="2:21" ht="14.25" x14ac:dyDescent="0.25">
      <c r="B140" s="154" t="s">
        <v>840</v>
      </c>
      <c r="C140" s="155" t="s">
        <v>839</v>
      </c>
      <c r="D140" s="151" t="s">
        <v>2</v>
      </c>
      <c r="E140" s="152">
        <v>42654</v>
      </c>
      <c r="F140" s="38" t="s">
        <v>838</v>
      </c>
      <c r="G140" s="155" t="s">
        <v>837</v>
      </c>
      <c r="H140" s="155"/>
      <c r="I140" s="30">
        <v>15050.431999999999</v>
      </c>
      <c r="J140" s="121">
        <f>((I140/30.4)*40)/12</f>
        <v>1650.2666666666667</v>
      </c>
      <c r="K140" s="121">
        <f>(((I140/30.4)*20)*0.25)/12</f>
        <v>206.28333333333333</v>
      </c>
      <c r="L140" s="28"/>
      <c r="M140" s="28"/>
      <c r="N140" s="28">
        <v>46.159506168340265</v>
      </c>
      <c r="O140" s="28">
        <v>307.37930000000028</v>
      </c>
      <c r="P140" s="28">
        <v>1896.0364689473679</v>
      </c>
      <c r="Q140" s="27">
        <f>+N140+O140+P140</f>
        <v>2249.5752751157083</v>
      </c>
      <c r="S140" s="71"/>
      <c r="T140" s="71"/>
      <c r="U140" s="71"/>
    </row>
    <row r="141" spans="2:21" ht="14.25" x14ac:dyDescent="0.25">
      <c r="B141" s="154" t="s">
        <v>836</v>
      </c>
      <c r="C141" s="155" t="s">
        <v>835</v>
      </c>
      <c r="D141" s="151" t="s">
        <v>2</v>
      </c>
      <c r="E141" s="152">
        <v>43227</v>
      </c>
      <c r="F141" s="38" t="s">
        <v>834</v>
      </c>
      <c r="G141" s="155" t="s">
        <v>833</v>
      </c>
      <c r="H141" s="155"/>
      <c r="I141" s="30">
        <v>15296.368</v>
      </c>
      <c r="J141" s="121">
        <f>((I141/30.4)*40)/12</f>
        <v>1677.2333333333333</v>
      </c>
      <c r="K141" s="121">
        <f>(((I141/30.4)*20)*0.25)/12</f>
        <v>209.65416666666667</v>
      </c>
      <c r="L141" s="28"/>
      <c r="M141" s="28"/>
      <c r="N141" s="28">
        <v>47.571104720972016</v>
      </c>
      <c r="O141" s="28">
        <v>313.13938000000002</v>
      </c>
      <c r="P141" s="28">
        <v>1947.877188947368</v>
      </c>
      <c r="Q141" s="27">
        <f>+N141+O141+P141</f>
        <v>2308.5876736683399</v>
      </c>
      <c r="S141" s="71"/>
      <c r="T141" s="71"/>
      <c r="U141" s="71"/>
    </row>
    <row r="142" spans="2:21" ht="14.25" x14ac:dyDescent="0.25">
      <c r="B142" s="154" t="s">
        <v>832</v>
      </c>
      <c r="C142" s="155" t="s">
        <v>831</v>
      </c>
      <c r="D142" s="151" t="s">
        <v>2</v>
      </c>
      <c r="E142" s="152">
        <v>41015</v>
      </c>
      <c r="F142" s="38" t="s">
        <v>830</v>
      </c>
      <c r="G142" s="155" t="s">
        <v>829</v>
      </c>
      <c r="H142" s="155"/>
      <c r="I142" s="30">
        <v>7543.1519999999991</v>
      </c>
      <c r="J142" s="121">
        <f>((I142/30.4)*40)/12</f>
        <v>827.1</v>
      </c>
      <c r="K142" s="121">
        <f>(((I142/30.4)*20)*0.25)/12</f>
        <v>103.3875</v>
      </c>
      <c r="L142" s="28"/>
      <c r="M142" s="28"/>
      <c r="N142" s="28">
        <v>0</v>
      </c>
      <c r="O142" s="28">
        <v>67.007200000000012</v>
      </c>
      <c r="P142" s="28">
        <v>567.23315684210525</v>
      </c>
      <c r="Q142" s="27">
        <f>+N142+O142+P142</f>
        <v>634.24035684210526</v>
      </c>
      <c r="S142" s="71"/>
      <c r="T142" s="71"/>
      <c r="U142" s="71"/>
    </row>
    <row r="143" spans="2:21" ht="14.25" x14ac:dyDescent="0.25">
      <c r="B143" s="154" t="s">
        <v>828</v>
      </c>
      <c r="C143" s="155" t="s">
        <v>827</v>
      </c>
      <c r="D143" s="151" t="s">
        <v>2</v>
      </c>
      <c r="E143" s="152">
        <v>43679</v>
      </c>
      <c r="F143" s="38" t="s">
        <v>826</v>
      </c>
      <c r="G143" s="155" t="s">
        <v>825</v>
      </c>
      <c r="H143" s="155"/>
      <c r="I143" s="30">
        <v>15050.431999999999</v>
      </c>
      <c r="J143" s="121">
        <f>((I143/30.4)*40)/12</f>
        <v>1650.2666666666667</v>
      </c>
      <c r="K143" s="121">
        <f>(((I143/30.4)*20)*0.25)/12</f>
        <v>206.28333333333333</v>
      </c>
      <c r="L143" s="28"/>
      <c r="M143" s="28"/>
      <c r="N143" s="28">
        <v>46.159506168340265</v>
      </c>
      <c r="O143" s="28">
        <v>307.37930000000028</v>
      </c>
      <c r="P143" s="28">
        <v>1896.0364689473679</v>
      </c>
      <c r="Q143" s="27">
        <f>+N143+O143+P143</f>
        <v>2249.5752751157083</v>
      </c>
      <c r="S143" s="71"/>
      <c r="T143" s="71"/>
      <c r="U143" s="71"/>
    </row>
    <row r="144" spans="2:21" ht="14.25" x14ac:dyDescent="0.25">
      <c r="B144" s="167" t="s">
        <v>824</v>
      </c>
      <c r="C144" s="155" t="s">
        <v>823</v>
      </c>
      <c r="D144" s="151" t="s">
        <v>5</v>
      </c>
      <c r="E144" s="166">
        <v>43344</v>
      </c>
      <c r="F144" s="38" t="s">
        <v>822</v>
      </c>
      <c r="G144" s="155" t="s">
        <v>821</v>
      </c>
      <c r="H144" s="155"/>
      <c r="I144" s="28">
        <v>9433.4239999999991</v>
      </c>
      <c r="J144" s="121">
        <f>((I144/30.4)*40)/12</f>
        <v>1034.3666666666666</v>
      </c>
      <c r="K144" s="121">
        <f>(((I144/30.4)*20)*0.25)/12</f>
        <v>129.29583333333332</v>
      </c>
      <c r="L144" s="28">
        <v>0</v>
      </c>
      <c r="M144" s="28"/>
      <c r="N144" s="28">
        <v>14.128237246075692</v>
      </c>
      <c r="O144" s="28">
        <v>133.6420134210523</v>
      </c>
      <c r="P144" s="28">
        <v>810.82326315789487</v>
      </c>
      <c r="Q144" s="27">
        <f>+N144+O144+P144</f>
        <v>958.59351382502291</v>
      </c>
      <c r="S144" s="71"/>
      <c r="T144" s="71"/>
      <c r="U144" s="71"/>
    </row>
    <row r="145" spans="2:21" ht="14.25" x14ac:dyDescent="0.25">
      <c r="B145" s="167" t="s">
        <v>820</v>
      </c>
      <c r="C145" s="155" t="s">
        <v>247</v>
      </c>
      <c r="D145" s="151" t="s">
        <v>202</v>
      </c>
      <c r="E145" s="166">
        <v>36161</v>
      </c>
      <c r="F145" s="151" t="s">
        <v>819</v>
      </c>
      <c r="G145" s="151" t="s">
        <v>818</v>
      </c>
      <c r="H145" s="151"/>
      <c r="I145" s="28">
        <v>8552.735999999999</v>
      </c>
      <c r="J145" s="121">
        <f>((I145/30.4)*40)/12</f>
        <v>937.79999999999984</v>
      </c>
      <c r="K145" s="121">
        <f>(((I145/30.4)*20)*0.25)/12</f>
        <v>117.22499999999998</v>
      </c>
      <c r="L145" s="28">
        <v>0</v>
      </c>
      <c r="M145" s="28"/>
      <c r="N145" s="28">
        <v>9.9517467780471449</v>
      </c>
      <c r="O145" s="28">
        <v>106.57000679824557</v>
      </c>
      <c r="P145" s="28">
        <v>675.63059684210521</v>
      </c>
      <c r="Q145" s="27">
        <f>+N145+O145+P145</f>
        <v>792.15235041839787</v>
      </c>
      <c r="S145" s="71"/>
      <c r="T145" s="71"/>
      <c r="U145" s="71"/>
    </row>
    <row r="146" spans="2:21" ht="14.25" x14ac:dyDescent="0.25">
      <c r="B146" s="167" t="s">
        <v>817</v>
      </c>
      <c r="C146" s="155" t="s">
        <v>773</v>
      </c>
      <c r="D146" s="151" t="s">
        <v>202</v>
      </c>
      <c r="E146" s="166">
        <v>36161</v>
      </c>
      <c r="F146" s="38" t="s">
        <v>816</v>
      </c>
      <c r="G146" s="155" t="s">
        <v>815</v>
      </c>
      <c r="H146" s="155"/>
      <c r="I146" s="28">
        <v>7387.2</v>
      </c>
      <c r="J146" s="121">
        <f>((I146/30.4)*40)/12</f>
        <v>810</v>
      </c>
      <c r="K146" s="121">
        <f>(((I146/30.4)*20)*0.25)/12</f>
        <v>101.25</v>
      </c>
      <c r="L146" s="28"/>
      <c r="M146" s="28"/>
      <c r="N146" s="28">
        <v>0</v>
      </c>
      <c r="O146" s="28">
        <v>65.146720000000059</v>
      </c>
      <c r="P146" s="28">
        <v>550.48883684210534</v>
      </c>
      <c r="Q146" s="27">
        <f>+N146+O146+P146</f>
        <v>615.63555684210542</v>
      </c>
      <c r="S146" s="71"/>
      <c r="T146" s="71"/>
      <c r="U146" s="71"/>
    </row>
    <row r="147" spans="2:21" ht="14.25" x14ac:dyDescent="0.25">
      <c r="B147" s="167" t="s">
        <v>775</v>
      </c>
      <c r="C147" s="155" t="s">
        <v>247</v>
      </c>
      <c r="D147" s="151" t="s">
        <v>202</v>
      </c>
      <c r="E147" s="166">
        <v>41044</v>
      </c>
      <c r="F147" s="38" t="s">
        <v>814</v>
      </c>
      <c r="G147" s="155" t="s">
        <v>813</v>
      </c>
      <c r="H147" s="155"/>
      <c r="I147" s="28">
        <v>8552.735999999999</v>
      </c>
      <c r="J147" s="121">
        <f>((I147/30.4)*40)/12</f>
        <v>937.79999999999984</v>
      </c>
      <c r="K147" s="121">
        <f>(((I147/30.4)*20)*0.25)/12</f>
        <v>117.22499999999998</v>
      </c>
      <c r="L147" s="28">
        <v>0</v>
      </c>
      <c r="M147" s="28"/>
      <c r="N147" s="28">
        <v>9.9517467780471449</v>
      </c>
      <c r="O147" s="28">
        <v>106.57000679824557</v>
      </c>
      <c r="P147" s="28">
        <v>675.63059684210521</v>
      </c>
      <c r="Q147" s="27">
        <f>+N147+O147+P147</f>
        <v>792.15235041839787</v>
      </c>
      <c r="S147" s="71"/>
      <c r="T147" s="71"/>
      <c r="U147" s="71"/>
    </row>
    <row r="148" spans="2:21" ht="14.25" x14ac:dyDescent="0.25">
      <c r="B148" s="167" t="s">
        <v>812</v>
      </c>
      <c r="C148" s="155" t="s">
        <v>811</v>
      </c>
      <c r="D148" s="151" t="s">
        <v>202</v>
      </c>
      <c r="E148" s="185">
        <v>40179</v>
      </c>
      <c r="F148" s="38" t="s">
        <v>810</v>
      </c>
      <c r="G148" s="155" t="s">
        <v>809</v>
      </c>
      <c r="H148" s="155"/>
      <c r="I148" s="28">
        <v>4283.9679999999998</v>
      </c>
      <c r="J148" s="121">
        <f>((I148/30.4)*40)/12</f>
        <v>469.73333333333329</v>
      </c>
      <c r="K148" s="121">
        <f>(((I148/30.4)*20)*0.25)/12</f>
        <v>58.716666666666661</v>
      </c>
      <c r="L148" s="28">
        <v>132.43519263157901</v>
      </c>
      <c r="M148" s="28"/>
      <c r="N148" s="28">
        <v>0</v>
      </c>
      <c r="O148" s="28">
        <v>16.544533333333383</v>
      </c>
      <c r="P148" s="28"/>
      <c r="Q148" s="27">
        <f>+N148+O148+P148</f>
        <v>16.544533333333383</v>
      </c>
      <c r="S148" s="71"/>
      <c r="T148" s="71"/>
      <c r="U148" s="71"/>
    </row>
    <row r="149" spans="2:21" ht="14.25" x14ac:dyDescent="0.25">
      <c r="B149" s="227" t="s">
        <v>808</v>
      </c>
      <c r="C149" s="33" t="s">
        <v>247</v>
      </c>
      <c r="D149" s="151" t="s">
        <v>2</v>
      </c>
      <c r="E149" s="185">
        <v>41106</v>
      </c>
      <c r="F149" s="38" t="s">
        <v>807</v>
      </c>
      <c r="G149" s="155" t="s">
        <v>806</v>
      </c>
      <c r="H149" s="155"/>
      <c r="I149" s="28">
        <v>8552.735999999999</v>
      </c>
      <c r="J149" s="121">
        <f>((I149/30.4)*40)/12</f>
        <v>937.79999999999984</v>
      </c>
      <c r="K149" s="121">
        <f>(((I149/30.4)*20)*0.25)/12</f>
        <v>117.22499999999998</v>
      </c>
      <c r="L149" s="28"/>
      <c r="M149" s="28"/>
      <c r="N149" s="28">
        <v>9.9517467780471449</v>
      </c>
      <c r="O149" s="28">
        <v>106.57000679824557</v>
      </c>
      <c r="P149" s="28">
        <v>675.63059684210521</v>
      </c>
      <c r="Q149" s="27">
        <f>+N149+O149+P149</f>
        <v>792.15235041839787</v>
      </c>
      <c r="S149" s="71"/>
      <c r="T149" s="71"/>
      <c r="U149" s="71"/>
    </row>
    <row r="150" spans="2:21" ht="14.25" x14ac:dyDescent="0.25">
      <c r="B150" s="167" t="s">
        <v>805</v>
      </c>
      <c r="C150" s="155" t="s">
        <v>774</v>
      </c>
      <c r="D150" s="151" t="s">
        <v>2</v>
      </c>
      <c r="E150" s="166">
        <v>41092</v>
      </c>
      <c r="F150" s="38" t="s">
        <v>804</v>
      </c>
      <c r="G150" s="155" t="s">
        <v>803</v>
      </c>
      <c r="H150" s="155"/>
      <c r="I150" s="28">
        <v>9840.1759999999995</v>
      </c>
      <c r="J150" s="121">
        <f>((I150/30.4)*40)/12</f>
        <v>1078.9666666666667</v>
      </c>
      <c r="K150" s="121">
        <f>(((I150/30.4)*20)*0.25)/12</f>
        <v>134.87083333333334</v>
      </c>
      <c r="L150" s="28"/>
      <c r="M150" s="28"/>
      <c r="N150" s="28">
        <v>15.877026719759785</v>
      </c>
      <c r="O150" s="28">
        <v>149.34543868421039</v>
      </c>
      <c r="P150" s="28">
        <v>875.04726315789492</v>
      </c>
      <c r="Q150" s="27">
        <f>+N150+O150+P150</f>
        <v>1040.2697285618651</v>
      </c>
      <c r="S150" s="71"/>
      <c r="T150" s="71"/>
      <c r="U150" s="71"/>
    </row>
    <row r="151" spans="2:21" ht="14.25" x14ac:dyDescent="0.25">
      <c r="B151" s="167" t="s">
        <v>802</v>
      </c>
      <c r="C151" s="155" t="s">
        <v>785</v>
      </c>
      <c r="D151" s="151" t="s">
        <v>2</v>
      </c>
      <c r="E151" s="166">
        <v>41883</v>
      </c>
      <c r="F151" s="38" t="s">
        <v>801</v>
      </c>
      <c r="G151" s="151" t="s">
        <v>800</v>
      </c>
      <c r="H151" s="151"/>
      <c r="I151" s="28">
        <v>11207.871999999999</v>
      </c>
      <c r="J151" s="121">
        <f>((I151/30.4)*40)/12</f>
        <v>1228.9333333333334</v>
      </c>
      <c r="K151" s="121">
        <f>(((I151/30.4)*20)*0.25)/12</f>
        <v>153.61666666666667</v>
      </c>
      <c r="L151" s="28"/>
      <c r="M151" s="28"/>
      <c r="N151" s="28">
        <v>22.919086993305687</v>
      </c>
      <c r="O151" s="28">
        <v>184.69656589912245</v>
      </c>
      <c r="P151" s="28">
        <v>1113.2971642105263</v>
      </c>
      <c r="Q151" s="27">
        <f>+N151+O151+P151</f>
        <v>1320.9128171029545</v>
      </c>
      <c r="S151" s="71"/>
      <c r="T151" s="71"/>
      <c r="U151" s="71"/>
    </row>
    <row r="152" spans="2:21" ht="14.25" x14ac:dyDescent="0.25">
      <c r="B152" s="167" t="s">
        <v>799</v>
      </c>
      <c r="C152" s="155" t="s">
        <v>785</v>
      </c>
      <c r="D152" s="151" t="s">
        <v>2</v>
      </c>
      <c r="E152" s="166">
        <v>42395</v>
      </c>
      <c r="F152" s="38" t="s">
        <v>798</v>
      </c>
      <c r="G152" s="151" t="s">
        <v>797</v>
      </c>
      <c r="H152" s="151"/>
      <c r="I152" s="28">
        <v>10700.8</v>
      </c>
      <c r="J152" s="121">
        <f>((I152/30.4)*40)/12</f>
        <v>1173.3333333333333</v>
      </c>
      <c r="K152" s="121">
        <f>(((I152/30.4)*20)*0.25)/12</f>
        <v>146.66666666666666</v>
      </c>
      <c r="L152" s="28"/>
      <c r="M152" s="28"/>
      <c r="N152" s="28">
        <v>20.477369098568769</v>
      </c>
      <c r="O152" s="28">
        <v>172.4098133333334</v>
      </c>
      <c r="P152" s="28">
        <v>1023.6254842105263</v>
      </c>
      <c r="Q152" s="27">
        <f>+N152+O152+P152</f>
        <v>1216.5126666424285</v>
      </c>
      <c r="S152" s="71"/>
      <c r="T152" s="71"/>
      <c r="U152" s="71"/>
    </row>
    <row r="153" spans="2:21" ht="14.25" x14ac:dyDescent="0.25">
      <c r="B153" s="167" t="s">
        <v>796</v>
      </c>
      <c r="C153" s="155" t="s">
        <v>774</v>
      </c>
      <c r="D153" s="151" t="s">
        <v>2</v>
      </c>
      <c r="E153" s="166">
        <v>42395</v>
      </c>
      <c r="F153" s="38" t="s">
        <v>795</v>
      </c>
      <c r="G153" s="151" t="s">
        <v>794</v>
      </c>
      <c r="H153" s="151"/>
      <c r="I153" s="28">
        <v>9404.5439999999999</v>
      </c>
      <c r="J153" s="121">
        <f>((I153/30.4)*40)/12</f>
        <v>1031.2</v>
      </c>
      <c r="K153" s="121">
        <f>(((I153/30.4)*20)*0.25)/12</f>
        <v>128.9</v>
      </c>
      <c r="L153" s="28"/>
      <c r="M153" s="28"/>
      <c r="N153" s="28">
        <v>14.004070579409197</v>
      </c>
      <c r="O153" s="28">
        <v>132.52704675438596</v>
      </c>
      <c r="P153" s="28">
        <v>806.26326315789493</v>
      </c>
      <c r="Q153" s="27">
        <f>+N153+O153+P153</f>
        <v>952.79438049169005</v>
      </c>
      <c r="S153" s="71"/>
      <c r="T153" s="71"/>
      <c r="U153" s="71"/>
    </row>
    <row r="154" spans="2:21" ht="14.25" x14ac:dyDescent="0.25">
      <c r="B154" s="167" t="s">
        <v>793</v>
      </c>
      <c r="C154" s="155" t="s">
        <v>792</v>
      </c>
      <c r="D154" s="151" t="s">
        <v>202</v>
      </c>
      <c r="E154" s="166">
        <v>36161</v>
      </c>
      <c r="F154" s="38" t="s">
        <v>791</v>
      </c>
      <c r="G154" s="151" t="s">
        <v>790</v>
      </c>
      <c r="H154" s="151"/>
      <c r="I154" s="28">
        <v>5698.7839999999997</v>
      </c>
      <c r="J154" s="121">
        <f>((I154/30.4)*40)/12</f>
        <v>624.86666666666667</v>
      </c>
      <c r="K154" s="121">
        <f>(((I154/30.4)*20)*0.25)/12</f>
        <v>78.108333333333334</v>
      </c>
      <c r="L154" s="28"/>
      <c r="M154" s="28"/>
      <c r="N154" s="28">
        <v>0</v>
      </c>
      <c r="O154" s="28">
        <v>45.004213333333354</v>
      </c>
      <c r="P154" s="28">
        <v>78.452987368421063</v>
      </c>
      <c r="Q154" s="27">
        <f>+N154+O154+P154</f>
        <v>123.45720070175442</v>
      </c>
      <c r="S154" s="71"/>
      <c r="T154" s="71"/>
      <c r="U154" s="71"/>
    </row>
    <row r="155" spans="2:21" ht="14.25" x14ac:dyDescent="0.25">
      <c r="B155" s="167" t="s">
        <v>789</v>
      </c>
      <c r="C155" s="155" t="s">
        <v>247</v>
      </c>
      <c r="D155" s="151" t="s">
        <v>2</v>
      </c>
      <c r="E155" s="166">
        <v>42478</v>
      </c>
      <c r="F155" s="38" t="s">
        <v>788</v>
      </c>
      <c r="G155" s="151" t="s">
        <v>787</v>
      </c>
      <c r="H155" s="151"/>
      <c r="I155" s="28">
        <v>8552.735999999999</v>
      </c>
      <c r="J155" s="121">
        <f>((I155/30.4)*40)/12</f>
        <v>937.79999999999984</v>
      </c>
      <c r="K155" s="121">
        <f>(((I155/30.4)*20)*0.25)/12</f>
        <v>117.22499999999998</v>
      </c>
      <c r="L155" s="28"/>
      <c r="M155" s="28"/>
      <c r="N155" s="28">
        <v>9.9517467780471449</v>
      </c>
      <c r="O155" s="28">
        <v>106.57000679824557</v>
      </c>
      <c r="P155" s="28">
        <v>675.63059684210521</v>
      </c>
      <c r="Q155" s="27">
        <f>+N155+O155+P155</f>
        <v>792.15235041839787</v>
      </c>
      <c r="S155" s="71"/>
      <c r="T155" s="71"/>
      <c r="U155" s="71"/>
    </row>
    <row r="156" spans="2:21" ht="14.25" x14ac:dyDescent="0.25">
      <c r="B156" s="167" t="s">
        <v>786</v>
      </c>
      <c r="C156" s="155" t="s">
        <v>785</v>
      </c>
      <c r="D156" s="151" t="s">
        <v>2</v>
      </c>
      <c r="E156" s="166">
        <v>42812</v>
      </c>
      <c r="F156" s="38" t="s">
        <v>784</v>
      </c>
      <c r="G156" s="151" t="s">
        <v>783</v>
      </c>
      <c r="H156" s="151"/>
      <c r="I156" s="28">
        <v>10700.8</v>
      </c>
      <c r="J156" s="121">
        <f>((I156/30.4)*40)/12</f>
        <v>1173.3333333333333</v>
      </c>
      <c r="K156" s="121">
        <f>(((I156/30.4)*20)*0.25)/12</f>
        <v>146.66666666666666</v>
      </c>
      <c r="L156" s="28"/>
      <c r="M156" s="28"/>
      <c r="N156" s="28">
        <v>20.477369098568769</v>
      </c>
      <c r="O156" s="28">
        <v>172.4098133333334</v>
      </c>
      <c r="P156" s="28">
        <v>1023.6254842105263</v>
      </c>
      <c r="Q156" s="27">
        <f>+N156+O156+P156</f>
        <v>1216.5126666424285</v>
      </c>
      <c r="S156" s="71"/>
      <c r="T156" s="71"/>
      <c r="U156" s="71"/>
    </row>
    <row r="157" spans="2:21" ht="14.25" x14ac:dyDescent="0.25">
      <c r="B157" s="167" t="s">
        <v>782</v>
      </c>
      <c r="C157" s="155" t="s">
        <v>781</v>
      </c>
      <c r="D157" s="151" t="s">
        <v>202</v>
      </c>
      <c r="E157" s="166">
        <v>38428</v>
      </c>
      <c r="F157" s="38" t="s">
        <v>780</v>
      </c>
      <c r="G157" s="151" t="s">
        <v>779</v>
      </c>
      <c r="H157" s="151"/>
      <c r="I157" s="28">
        <v>10540.592000000002</v>
      </c>
      <c r="J157" s="121">
        <f>((I157/30.4)*40)/12</f>
        <v>1155.7666666666669</v>
      </c>
      <c r="K157" s="121">
        <f>(((I157/30.4)*20)*0.25)/12</f>
        <v>144.47083333333336</v>
      </c>
      <c r="L157" s="28"/>
      <c r="M157" s="28"/>
      <c r="N157" s="28">
        <v>19.705915063481118</v>
      </c>
      <c r="O157" s="28">
        <v>169.26186666666686</v>
      </c>
      <c r="P157" s="28">
        <v>995.29396421052672</v>
      </c>
      <c r="Q157" s="27">
        <f>+N157+O157+P157</f>
        <v>1184.2617459406747</v>
      </c>
      <c r="S157" s="71"/>
      <c r="T157" s="71"/>
      <c r="U157" s="71"/>
    </row>
    <row r="158" spans="2:21" ht="14.25" x14ac:dyDescent="0.25">
      <c r="B158" s="167" t="s">
        <v>778</v>
      </c>
      <c r="C158" s="155" t="s">
        <v>247</v>
      </c>
      <c r="D158" s="151" t="s">
        <v>2</v>
      </c>
      <c r="E158" s="166">
        <v>44136</v>
      </c>
      <c r="F158" s="38" t="s">
        <v>777</v>
      </c>
      <c r="G158" s="151" t="s">
        <v>776</v>
      </c>
      <c r="H158" s="151"/>
      <c r="I158" s="28">
        <v>8552.735999999999</v>
      </c>
      <c r="J158" s="121">
        <f>((I158/30.4)*40)/12</f>
        <v>937.79999999999984</v>
      </c>
      <c r="K158" s="121">
        <f>(((I158/30.4)*20)*0.25)/12</f>
        <v>117.22499999999998</v>
      </c>
      <c r="L158" s="28"/>
      <c r="M158" s="28"/>
      <c r="N158" s="28">
        <v>9.9517467780471449</v>
      </c>
      <c r="O158" s="28">
        <v>106.57000679824557</v>
      </c>
      <c r="P158" s="28">
        <v>675.63059684210521</v>
      </c>
      <c r="Q158" s="27">
        <f>+N158+O158+P158</f>
        <v>792.15235041839787</v>
      </c>
      <c r="S158" s="71"/>
      <c r="T158" s="71"/>
      <c r="U158" s="71"/>
    </row>
    <row r="159" spans="2:21" ht="14.25" x14ac:dyDescent="0.25">
      <c r="B159" s="167" t="s">
        <v>775</v>
      </c>
      <c r="C159" s="155" t="s">
        <v>247</v>
      </c>
      <c r="D159" s="151" t="s">
        <v>2</v>
      </c>
      <c r="E159" s="166">
        <v>44197</v>
      </c>
      <c r="F159" s="38"/>
      <c r="G159" s="151"/>
      <c r="H159" s="151"/>
      <c r="I159" s="28">
        <v>8552.735999999999</v>
      </c>
      <c r="J159" s="121">
        <f>((I159/30.4)*40)/12</f>
        <v>937.79999999999984</v>
      </c>
      <c r="K159" s="121">
        <f>(((I159/30.4)*20)*0.25)/12</f>
        <v>117.22499999999998</v>
      </c>
      <c r="L159" s="28"/>
      <c r="M159" s="28"/>
      <c r="N159" s="28">
        <v>9.9517467780471449</v>
      </c>
      <c r="O159" s="28">
        <v>106.57000679824557</v>
      </c>
      <c r="P159" s="28">
        <v>675.63059684210521</v>
      </c>
      <c r="Q159" s="27">
        <f>+N159+O159+P159</f>
        <v>792.15235041839787</v>
      </c>
      <c r="S159" s="71"/>
      <c r="T159" s="71"/>
      <c r="U159" s="71"/>
    </row>
    <row r="160" spans="2:21" ht="14.25" x14ac:dyDescent="0.25">
      <c r="B160" s="167" t="s">
        <v>775</v>
      </c>
      <c r="C160" s="139" t="s">
        <v>247</v>
      </c>
      <c r="D160" s="151" t="s">
        <v>2</v>
      </c>
      <c r="E160" s="138">
        <v>44197</v>
      </c>
      <c r="F160" s="38"/>
      <c r="G160" s="137"/>
      <c r="H160" s="137"/>
      <c r="I160" s="28">
        <v>8552.735999999999</v>
      </c>
      <c r="J160" s="121">
        <f>((I160/30.4)*40)/12</f>
        <v>937.79999999999984</v>
      </c>
      <c r="K160" s="121">
        <f>(((I160/30.4)*20)*0.25)/12</f>
        <v>117.22499999999998</v>
      </c>
      <c r="L160" s="28"/>
      <c r="M160" s="28"/>
      <c r="N160" s="28">
        <v>9.9517467780471449</v>
      </c>
      <c r="O160" s="28">
        <v>106.57000679824557</v>
      </c>
      <c r="P160" s="28">
        <v>675.63059684210521</v>
      </c>
      <c r="Q160" s="27">
        <f>+N160+O160+P160</f>
        <v>792.15235041839787</v>
      </c>
      <c r="S160" s="71"/>
      <c r="T160" s="71"/>
      <c r="U160" s="71"/>
    </row>
    <row r="161" spans="2:21" ht="14.25" x14ac:dyDescent="0.25">
      <c r="B161" s="167" t="s">
        <v>770</v>
      </c>
      <c r="C161" s="139" t="s">
        <v>774</v>
      </c>
      <c r="D161" s="151" t="s">
        <v>2</v>
      </c>
      <c r="E161" s="138">
        <v>44197</v>
      </c>
      <c r="F161" s="38"/>
      <c r="G161" s="137"/>
      <c r="H161" s="137"/>
      <c r="I161" s="28">
        <v>9404.5439999999999</v>
      </c>
      <c r="J161" s="121">
        <f>((I161/30.4)*40)/12</f>
        <v>1031.2</v>
      </c>
      <c r="K161" s="121">
        <f>(((I161/30.4)*20)*0.25)/12</f>
        <v>128.9</v>
      </c>
      <c r="L161" s="28"/>
      <c r="M161" s="28"/>
      <c r="N161" s="28">
        <v>14.004070579409197</v>
      </c>
      <c r="O161" s="28">
        <v>132.52704675438596</v>
      </c>
      <c r="P161" s="28">
        <v>806.26326315789493</v>
      </c>
      <c r="Q161" s="27">
        <f>+N161+O161+P161</f>
        <v>952.79438049169005</v>
      </c>
      <c r="S161" s="71"/>
      <c r="T161" s="71"/>
      <c r="U161" s="71"/>
    </row>
    <row r="162" spans="2:21" ht="14.25" x14ac:dyDescent="0.25">
      <c r="B162" s="167" t="s">
        <v>770</v>
      </c>
      <c r="C162" s="139" t="s">
        <v>773</v>
      </c>
      <c r="D162" s="151" t="s">
        <v>2</v>
      </c>
      <c r="E162" s="138">
        <v>44197</v>
      </c>
      <c r="F162" s="38"/>
      <c r="G162" s="137"/>
      <c r="H162" s="137"/>
      <c r="I162" s="28">
        <v>5116.32</v>
      </c>
      <c r="J162" s="121">
        <f>((I162/30.4)*40)/12</f>
        <v>561</v>
      </c>
      <c r="K162" s="121">
        <f>(((I162/30.4)*20)*0.25)/12</f>
        <v>70.125</v>
      </c>
      <c r="L162" s="28">
        <v>13.946941894736799</v>
      </c>
      <c r="M162" s="28"/>
      <c r="N162" s="28">
        <v>0</v>
      </c>
      <c r="O162" s="28">
        <v>38.05551999999993</v>
      </c>
      <c r="P162" s="28"/>
      <c r="Q162" s="27">
        <f>+N162+O162+P162</f>
        <v>38.05551999999993</v>
      </c>
      <c r="S162" s="71"/>
      <c r="T162" s="71"/>
      <c r="U162" s="71"/>
    </row>
    <row r="163" spans="2:21" ht="14.25" x14ac:dyDescent="0.25">
      <c r="B163" s="167" t="s">
        <v>770</v>
      </c>
      <c r="C163" s="139" t="s">
        <v>772</v>
      </c>
      <c r="D163" s="151" t="s">
        <v>2</v>
      </c>
      <c r="E163" s="138">
        <v>44197</v>
      </c>
      <c r="F163" s="38"/>
      <c r="G163" s="137"/>
      <c r="H163" s="137"/>
      <c r="I163" s="28">
        <v>12617.823999999999</v>
      </c>
      <c r="J163" s="121">
        <f>((I163/30.4)*40)/12</f>
        <v>1383.5333333333335</v>
      </c>
      <c r="K163" s="121">
        <f>(((I163/30.4)*20)*0.25)/12</f>
        <v>172.94166666666669</v>
      </c>
      <c r="L163" s="28"/>
      <c r="M163" s="28"/>
      <c r="N163" s="28">
        <v>32.197069063077194</v>
      </c>
      <c r="O163" s="28">
        <v>250.40505999999991</v>
      </c>
      <c r="P163" s="28">
        <v>1383.268308947368</v>
      </c>
      <c r="Q163" s="27">
        <f>+N163+O163+P163</f>
        <v>1665.870438010445</v>
      </c>
      <c r="S163" s="71"/>
      <c r="T163" s="71"/>
      <c r="U163" s="71"/>
    </row>
    <row r="164" spans="2:21" ht="14.25" x14ac:dyDescent="0.25">
      <c r="B164" s="167" t="s">
        <v>770</v>
      </c>
      <c r="C164" s="139" t="s">
        <v>771</v>
      </c>
      <c r="D164" s="151" t="s">
        <v>2</v>
      </c>
      <c r="E164" s="138">
        <v>44197</v>
      </c>
      <c r="F164" s="38"/>
      <c r="G164" s="137"/>
      <c r="H164" s="137"/>
      <c r="I164" s="28">
        <v>9840.1759999999995</v>
      </c>
      <c r="J164" s="121">
        <f>((I164/30.4)*40)/12</f>
        <v>1078.9666666666667</v>
      </c>
      <c r="K164" s="121">
        <f>(((I164/30.4)*20)*0.25)/12</f>
        <v>134.87083333333334</v>
      </c>
      <c r="L164" s="28"/>
      <c r="M164" s="28"/>
      <c r="N164" s="28">
        <v>15.877026719759785</v>
      </c>
      <c r="O164" s="28">
        <v>149.34543868421039</v>
      </c>
      <c r="P164" s="28">
        <v>875.04726315789492</v>
      </c>
      <c r="Q164" s="27">
        <f>+N164+O164+P164</f>
        <v>1040.2697285618651</v>
      </c>
      <c r="S164" s="71"/>
      <c r="T164" s="71"/>
      <c r="U164" s="71"/>
    </row>
    <row r="165" spans="2:21" ht="14.25" x14ac:dyDescent="0.25">
      <c r="B165" s="167" t="s">
        <v>770</v>
      </c>
      <c r="C165" s="139" t="s">
        <v>247</v>
      </c>
      <c r="D165" s="151" t="s">
        <v>2</v>
      </c>
      <c r="E165" s="138">
        <v>44197</v>
      </c>
      <c r="F165" s="38"/>
      <c r="G165" s="137"/>
      <c r="H165" s="137"/>
      <c r="I165" s="28">
        <v>8552.735999999999</v>
      </c>
      <c r="J165" s="121">
        <f>((I165/30.4)*40)/12</f>
        <v>937.79999999999984</v>
      </c>
      <c r="K165" s="121">
        <f>(((I165/30.4)*20)*0.25)/12</f>
        <v>117.22499999999998</v>
      </c>
      <c r="L165" s="28"/>
      <c r="M165" s="28"/>
      <c r="N165" s="28">
        <v>9.9517467780471449</v>
      </c>
      <c r="O165" s="28">
        <v>106.57000679824557</v>
      </c>
      <c r="P165" s="28">
        <v>675.63059684210521</v>
      </c>
      <c r="Q165" s="27">
        <f>+N165+O165+P165</f>
        <v>792.15235041839787</v>
      </c>
      <c r="S165" s="71"/>
      <c r="T165" s="71"/>
      <c r="U165" s="71"/>
    </row>
    <row r="166" spans="2:21" ht="15" thickBot="1" x14ac:dyDescent="0.3">
      <c r="B166" s="86"/>
      <c r="C166" s="85"/>
      <c r="D166" s="83"/>
      <c r="E166" s="84"/>
      <c r="F166" s="84"/>
      <c r="G166" s="83"/>
      <c r="H166" s="83"/>
      <c r="I166" s="22"/>
      <c r="J166" s="22"/>
      <c r="K166" s="22"/>
      <c r="L166" s="22"/>
      <c r="M166" s="22"/>
      <c r="N166" s="22"/>
      <c r="O166" s="22"/>
      <c r="P166" s="22"/>
      <c r="Q166" s="21"/>
    </row>
    <row r="167" spans="2:21" ht="15" thickBot="1" x14ac:dyDescent="0.3">
      <c r="B167" s="20"/>
      <c r="C167" s="20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21" ht="12.75" customHeight="1" x14ac:dyDescent="0.25">
      <c r="B168" s="10"/>
      <c r="C168" s="10"/>
      <c r="D168" s="17"/>
      <c r="E168" s="16" t="s">
        <v>1</v>
      </c>
      <c r="F168" s="15"/>
      <c r="G168" s="14"/>
      <c r="H168" s="13"/>
      <c r="I168" s="80">
        <f>SUM(I137:I167)</f>
        <v>310860.36800000002</v>
      </c>
      <c r="J168" s="80">
        <f>SUM(J137:J167)</f>
        <v>34085.566666666666</v>
      </c>
      <c r="K168" s="80">
        <f>SUM(K137:K167)</f>
        <v>4260.6958333333332</v>
      </c>
      <c r="L168" s="80">
        <f>SUM(L137:L167)</f>
        <v>146.38213452631581</v>
      </c>
      <c r="M168" s="80"/>
      <c r="N168" s="80">
        <f>SUM(N137:N167)</f>
        <v>662.09061143525037</v>
      </c>
      <c r="O168" s="80">
        <f>SUM(O137:O167)</f>
        <v>5081.019844583333</v>
      </c>
      <c r="P168" s="80">
        <f>SUM(P137:P167)</f>
        <v>31767.446523157887</v>
      </c>
      <c r="Q168" s="80">
        <f>SUM(Q137:Q167)</f>
        <v>37510.556979176479</v>
      </c>
    </row>
    <row r="169" spans="2:21" ht="13.5" customHeight="1" thickBot="1" x14ac:dyDescent="0.3">
      <c r="B169" s="11"/>
      <c r="C169" s="10"/>
      <c r="D169" s="10"/>
      <c r="E169" s="9" t="s">
        <v>0</v>
      </c>
      <c r="F169" s="8"/>
      <c r="G169" s="7"/>
      <c r="H169" s="6"/>
      <c r="I169" s="77">
        <f>+I168*12</f>
        <v>3730324.4160000002</v>
      </c>
      <c r="J169" s="77">
        <f>+J168*12</f>
        <v>409026.8</v>
      </c>
      <c r="K169" s="77">
        <f>+K168*12</f>
        <v>51128.35</v>
      </c>
      <c r="L169" s="77">
        <f>+L168*12</f>
        <v>1756.5856143157898</v>
      </c>
      <c r="M169" s="77"/>
      <c r="N169" s="77">
        <f>+N168*12</f>
        <v>7945.0873372230044</v>
      </c>
      <c r="O169" s="77">
        <f>+O168*12</f>
        <v>60972.238134999992</v>
      </c>
      <c r="P169" s="77">
        <f>+P168*12</f>
        <v>381209.35827789467</v>
      </c>
      <c r="Q169" s="77">
        <f>+Q168*12</f>
        <v>450126.68375011778</v>
      </c>
    </row>
    <row r="170" spans="2:21" ht="13.5" customHeight="1" x14ac:dyDescent="0.25">
      <c r="B170" s="11"/>
      <c r="C170" s="10"/>
      <c r="D170" s="129"/>
      <c r="E170" s="98"/>
      <c r="F170" s="98"/>
      <c r="G170" s="98"/>
      <c r="H170" s="10"/>
      <c r="I170" s="97"/>
      <c r="J170" s="97"/>
      <c r="K170" s="97"/>
      <c r="L170" s="97"/>
      <c r="M170" s="97"/>
      <c r="N170" s="97"/>
      <c r="O170" s="97"/>
      <c r="P170" s="97"/>
      <c r="Q170" s="97"/>
    </row>
    <row r="171" spans="2:21" ht="13.5" customHeight="1" x14ac:dyDescent="0.25">
      <c r="B171" s="11"/>
      <c r="C171" s="10"/>
      <c r="D171" s="129"/>
      <c r="E171" s="98"/>
      <c r="F171" s="98"/>
      <c r="G171" s="98"/>
      <c r="H171" s="10"/>
      <c r="I171" s="97"/>
      <c r="J171" s="97"/>
      <c r="K171" s="97"/>
      <c r="L171" s="97"/>
      <c r="M171" s="97"/>
      <c r="N171" s="97"/>
      <c r="O171" s="97"/>
      <c r="P171" s="97"/>
      <c r="Q171" s="97"/>
    </row>
    <row r="172" spans="2:21" ht="15" thickBot="1" x14ac:dyDescent="0.3">
      <c r="B172" s="11"/>
      <c r="C172" s="10"/>
      <c r="D172" s="10"/>
      <c r="E172" s="98"/>
      <c r="F172" s="98"/>
      <c r="G172" s="10"/>
      <c r="H172" s="10"/>
      <c r="I172" s="97"/>
      <c r="J172" s="97"/>
      <c r="K172" s="97"/>
      <c r="L172" s="97"/>
      <c r="M172" s="97"/>
      <c r="N172" s="97"/>
      <c r="O172" s="97"/>
      <c r="P172" s="97"/>
      <c r="Q172" s="97"/>
    </row>
    <row r="173" spans="2:21" ht="14.25" x14ac:dyDescent="0.25">
      <c r="B173" s="70" t="s">
        <v>27</v>
      </c>
      <c r="C173" s="69"/>
      <c r="D173" s="68" t="s">
        <v>26</v>
      </c>
      <c r="E173" s="68"/>
      <c r="F173" s="68"/>
      <c r="G173" s="68"/>
      <c r="H173" s="68"/>
      <c r="I173" s="68"/>
      <c r="J173" s="68"/>
      <c r="K173" s="67" t="s">
        <v>25</v>
      </c>
      <c r="L173" s="67"/>
      <c r="M173" s="67"/>
      <c r="N173" s="67"/>
      <c r="O173" s="67"/>
      <c r="P173" s="67"/>
      <c r="Q173" s="66"/>
    </row>
    <row r="174" spans="2:21" ht="14.25" x14ac:dyDescent="0.25">
      <c r="B174" s="65" t="s">
        <v>24</v>
      </c>
      <c r="C174" s="96"/>
      <c r="D174" s="96"/>
      <c r="E174" s="96"/>
      <c r="F174" s="96"/>
      <c r="G174" s="96"/>
      <c r="H174" s="10"/>
      <c r="I174" s="61"/>
      <c r="J174" s="61"/>
      <c r="K174" s="61"/>
      <c r="L174" s="61"/>
      <c r="M174" s="61"/>
      <c r="N174" s="61"/>
      <c r="O174" s="61"/>
      <c r="P174" s="61"/>
      <c r="Q174" s="60"/>
    </row>
    <row r="175" spans="2:21" ht="14.25" x14ac:dyDescent="0.25">
      <c r="B175" s="65" t="s">
        <v>769</v>
      </c>
      <c r="C175" s="96"/>
      <c r="D175" s="96"/>
      <c r="E175" s="96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0"/>
    </row>
    <row r="176" spans="2:21" ht="15" thickBot="1" x14ac:dyDescent="0.3">
      <c r="B176" s="226" t="s">
        <v>768</v>
      </c>
      <c r="C176" s="225"/>
      <c r="D176" s="225"/>
      <c r="E176" s="225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6"/>
    </row>
    <row r="177" spans="2:19" ht="15" thickBot="1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2:19" ht="14.25" x14ac:dyDescent="0.2">
      <c r="B178" s="55" t="s">
        <v>21</v>
      </c>
      <c r="C178" s="54" t="s">
        <v>20</v>
      </c>
      <c r="D178" s="54" t="s">
        <v>19</v>
      </c>
      <c r="E178" s="54" t="s">
        <v>18</v>
      </c>
      <c r="F178" s="54" t="s">
        <v>17</v>
      </c>
      <c r="G178" s="54" t="s">
        <v>16</v>
      </c>
      <c r="H178" s="53"/>
      <c r="I178" s="51" t="s">
        <v>15</v>
      </c>
      <c r="J178" s="51" t="s">
        <v>14</v>
      </c>
      <c r="K178" s="51" t="s">
        <v>13</v>
      </c>
      <c r="L178" s="51" t="s">
        <v>12</v>
      </c>
      <c r="M178" s="52"/>
      <c r="N178" s="51" t="s">
        <v>11</v>
      </c>
      <c r="O178" s="51" t="s">
        <v>10</v>
      </c>
      <c r="P178" s="51" t="s">
        <v>9</v>
      </c>
      <c r="Q178" s="50" t="s">
        <v>8</v>
      </c>
    </row>
    <row r="179" spans="2:19" ht="15" thickBot="1" x14ac:dyDescent="0.3">
      <c r="B179" s="49"/>
      <c r="C179" s="48"/>
      <c r="D179" s="48"/>
      <c r="E179" s="48"/>
      <c r="F179" s="48"/>
      <c r="G179" s="48"/>
      <c r="H179" s="47"/>
      <c r="I179" s="46"/>
      <c r="J179" s="46"/>
      <c r="K179" s="46"/>
      <c r="L179" s="46"/>
      <c r="M179" s="45"/>
      <c r="N179" s="44"/>
      <c r="O179" s="44"/>
      <c r="P179" s="44"/>
      <c r="Q179" s="43"/>
    </row>
    <row r="180" spans="2:19" ht="15" thickBot="1" x14ac:dyDescent="0.3">
      <c r="B180" s="10"/>
      <c r="C180" s="10"/>
      <c r="D180" s="95"/>
      <c r="E180" s="10"/>
      <c r="F180" s="10"/>
      <c r="G180" s="10"/>
      <c r="H180" s="10"/>
      <c r="I180" s="10"/>
      <c r="J180" s="10"/>
      <c r="K180" s="10"/>
      <c r="L180" s="20"/>
      <c r="M180" s="10"/>
      <c r="N180" s="10"/>
      <c r="O180" s="10"/>
      <c r="P180" s="10"/>
      <c r="Q180" s="10"/>
    </row>
    <row r="181" spans="2:19" ht="14.25" x14ac:dyDescent="0.25">
      <c r="B181" s="118" t="s">
        <v>767</v>
      </c>
      <c r="C181" s="93" t="s">
        <v>766</v>
      </c>
      <c r="D181" s="117" t="s">
        <v>5</v>
      </c>
      <c r="E181" s="116">
        <v>43344</v>
      </c>
      <c r="F181" s="115" t="s">
        <v>765</v>
      </c>
      <c r="G181" s="93" t="s">
        <v>764</v>
      </c>
      <c r="H181" s="93"/>
      <c r="I181" s="114">
        <v>15437.119999999999</v>
      </c>
      <c r="J181" s="82">
        <f>((I181/30.4)*40)/12</f>
        <v>1692.6666666666667</v>
      </c>
      <c r="K181" s="82">
        <f>(((I181/30.4)*20)*0.25)/12</f>
        <v>211.58333333333334</v>
      </c>
      <c r="L181" s="113"/>
      <c r="M181" s="113"/>
      <c r="N181" s="113">
        <v>48.378978799919118</v>
      </c>
      <c r="O181" s="113">
        <v>316.43594000000002</v>
      </c>
      <c r="P181" s="113">
        <v>1977.546228947368</v>
      </c>
      <c r="Q181" s="87">
        <f>+N181+O181+P181</f>
        <v>2342.3611477472873</v>
      </c>
    </row>
    <row r="182" spans="2:19" ht="14.25" x14ac:dyDescent="0.25">
      <c r="B182" s="34" t="s">
        <v>763</v>
      </c>
      <c r="C182" s="38" t="s">
        <v>762</v>
      </c>
      <c r="D182" s="151" t="s">
        <v>2</v>
      </c>
      <c r="E182" s="138">
        <v>41092</v>
      </c>
      <c r="F182" s="38" t="s">
        <v>761</v>
      </c>
      <c r="G182" s="155" t="s">
        <v>760</v>
      </c>
      <c r="H182" s="155"/>
      <c r="I182" s="28">
        <v>10783.792000000001</v>
      </c>
      <c r="J182" s="121">
        <f>((I182/30.4)*40)/12</f>
        <v>1182.4333333333336</v>
      </c>
      <c r="K182" s="121">
        <f>(((I182/30.4)*20)*0.25)/12</f>
        <v>147.8041666666667</v>
      </c>
      <c r="L182" s="28"/>
      <c r="M182" s="28"/>
      <c r="N182" s="28">
        <v>20.877002782779467</v>
      </c>
      <c r="O182" s="28">
        <v>174.04053333333351</v>
      </c>
      <c r="P182" s="28">
        <v>1038.3019642105266</v>
      </c>
      <c r="Q182" s="27">
        <f>+N182+O182+P182</f>
        <v>1233.2195003266397</v>
      </c>
    </row>
    <row r="183" spans="2:19" ht="14.25" x14ac:dyDescent="0.25">
      <c r="B183" s="34" t="s">
        <v>759</v>
      </c>
      <c r="C183" s="38" t="s">
        <v>748</v>
      </c>
      <c r="D183" s="151" t="s">
        <v>2</v>
      </c>
      <c r="E183" s="138">
        <v>40946</v>
      </c>
      <c r="F183" s="38" t="s">
        <v>758</v>
      </c>
      <c r="G183" s="155" t="s">
        <v>757</v>
      </c>
      <c r="H183" s="155"/>
      <c r="I183" s="28">
        <v>9433.4239999999991</v>
      </c>
      <c r="J183" s="121">
        <f>((I183/30.4)*40)/12</f>
        <v>1034.3666666666666</v>
      </c>
      <c r="K183" s="121">
        <f>(((I183/30.4)*20)*0.25)/12</f>
        <v>129.29583333333332</v>
      </c>
      <c r="L183" s="28"/>
      <c r="M183" s="28"/>
      <c r="N183" s="28">
        <v>14.128237246075692</v>
      </c>
      <c r="O183" s="28">
        <v>133.6420134210523</v>
      </c>
      <c r="P183" s="28">
        <v>810.82326315789487</v>
      </c>
      <c r="Q183" s="27">
        <f>+N183+O183+P183</f>
        <v>958.59351382502291</v>
      </c>
    </row>
    <row r="184" spans="2:19" ht="14.25" x14ac:dyDescent="0.25">
      <c r="B184" s="34" t="s">
        <v>756</v>
      </c>
      <c r="C184" s="38" t="s">
        <v>755</v>
      </c>
      <c r="D184" s="151" t="s">
        <v>2</v>
      </c>
      <c r="E184" s="138">
        <v>41092</v>
      </c>
      <c r="F184" s="38" t="s">
        <v>754</v>
      </c>
      <c r="G184" s="155" t="s">
        <v>753</v>
      </c>
      <c r="H184" s="155"/>
      <c r="I184" s="28">
        <v>8993.5359999999982</v>
      </c>
      <c r="J184" s="121">
        <f>((I184/30.4)*40)/12</f>
        <v>986.13333333333321</v>
      </c>
      <c r="K184" s="121">
        <f>(((I184/30.4)*20)*0.25)/12</f>
        <v>123.26666666666665</v>
      </c>
      <c r="L184" s="28"/>
      <c r="M184" s="28"/>
      <c r="N184" s="28">
        <v>12.236982860110837</v>
      </c>
      <c r="O184" s="28">
        <v>123.98533333333314</v>
      </c>
      <c r="P184" s="28">
        <v>741.36726315789463</v>
      </c>
      <c r="Q184" s="27">
        <f>+N184+O184+P184</f>
        <v>877.58957935133867</v>
      </c>
    </row>
    <row r="185" spans="2:19" ht="14.25" x14ac:dyDescent="0.25">
      <c r="B185" s="34" t="s">
        <v>752</v>
      </c>
      <c r="C185" s="38" t="s">
        <v>748</v>
      </c>
      <c r="D185" s="151" t="s">
        <v>2</v>
      </c>
      <c r="E185" s="138">
        <v>43727</v>
      </c>
      <c r="F185" s="38" t="s">
        <v>751</v>
      </c>
      <c r="G185" s="155" t="s">
        <v>750</v>
      </c>
      <c r="H185" s="155"/>
      <c r="I185" s="28">
        <v>6575.2159999999994</v>
      </c>
      <c r="J185" s="121">
        <f>((I185/30.4)*40)/12</f>
        <v>720.9666666666667</v>
      </c>
      <c r="K185" s="121">
        <f>(((I185/30.4)*20)*0.25)/12</f>
        <v>90.120833333333337</v>
      </c>
      <c r="L185" s="28"/>
      <c r="M185" s="28"/>
      <c r="N185" s="28">
        <v>0</v>
      </c>
      <c r="O185" s="28">
        <v>55.459893333333376</v>
      </c>
      <c r="P185" s="28">
        <v>213.10344947368415</v>
      </c>
      <c r="Q185" s="27">
        <f>+N185+O185+P185</f>
        <v>268.56334280701753</v>
      </c>
    </row>
    <row r="186" spans="2:19" ht="14.25" x14ac:dyDescent="0.25">
      <c r="B186" s="34" t="s">
        <v>749</v>
      </c>
      <c r="C186" s="38" t="s">
        <v>748</v>
      </c>
      <c r="D186" s="151" t="s">
        <v>2</v>
      </c>
      <c r="E186" s="138">
        <v>43727</v>
      </c>
      <c r="F186" s="38" t="s">
        <v>747</v>
      </c>
      <c r="G186" s="155" t="s">
        <v>746</v>
      </c>
      <c r="H186" s="155"/>
      <c r="I186" s="28">
        <v>6575.2159999999994</v>
      </c>
      <c r="J186" s="121">
        <f>((I186/30.4)*40)/12</f>
        <v>720.9666666666667</v>
      </c>
      <c r="K186" s="121">
        <f>(((I186/30.4)*20)*0.25)/12</f>
        <v>90.120833333333337</v>
      </c>
      <c r="L186" s="28"/>
      <c r="M186" s="28"/>
      <c r="N186" s="28">
        <v>0</v>
      </c>
      <c r="O186" s="28">
        <v>55.459893333333376</v>
      </c>
      <c r="P186" s="28">
        <v>213.10344947368415</v>
      </c>
      <c r="Q186" s="27">
        <f>+N186+O186+P186</f>
        <v>268.56334280701753</v>
      </c>
    </row>
    <row r="187" spans="2:19" ht="15" thickBot="1" x14ac:dyDescent="0.3">
      <c r="B187" s="102"/>
      <c r="C187" s="224"/>
      <c r="D187" s="83"/>
      <c r="E187" s="101"/>
      <c r="F187" s="100"/>
      <c r="G187" s="85"/>
      <c r="H187" s="85"/>
      <c r="I187" s="22"/>
      <c r="J187" s="99"/>
      <c r="K187" s="99"/>
      <c r="L187" s="22"/>
      <c r="M187" s="22"/>
      <c r="N187" s="22"/>
      <c r="O187" s="22"/>
      <c r="P187" s="22"/>
      <c r="Q187" s="21"/>
    </row>
    <row r="188" spans="2:19" ht="15" thickBot="1" x14ac:dyDescent="0.3">
      <c r="B188" s="10"/>
      <c r="C188" s="10"/>
      <c r="D188" s="95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9" ht="14.25" x14ac:dyDescent="0.25">
      <c r="B189" s="10"/>
      <c r="C189" s="10"/>
      <c r="D189" s="17"/>
      <c r="E189" s="16" t="s">
        <v>1</v>
      </c>
      <c r="F189" s="15"/>
      <c r="G189" s="81"/>
      <c r="H189" s="13"/>
      <c r="I189" s="80">
        <f>SUM(I181:I188)</f>
        <v>57798.303999999996</v>
      </c>
      <c r="J189" s="80">
        <f>SUM(J181:J188)</f>
        <v>6337.5333333333347</v>
      </c>
      <c r="K189" s="80">
        <f>SUM(K181:K188)</f>
        <v>792.19166666666683</v>
      </c>
      <c r="L189" s="80">
        <f>SUM(L181:L188)</f>
        <v>0</v>
      </c>
      <c r="M189" s="80"/>
      <c r="N189" s="80">
        <f>SUM(N181:N188)</f>
        <v>95.621201688885108</v>
      </c>
      <c r="O189" s="80">
        <f>SUM(O181:O188)</f>
        <v>859.02360675438581</v>
      </c>
      <c r="P189" s="80">
        <f>SUM(P181:P188)</f>
        <v>4994.2456184210523</v>
      </c>
      <c r="Q189" s="79">
        <f>SUM(Q181:Q188)</f>
        <v>5948.8904268643237</v>
      </c>
    </row>
    <row r="190" spans="2:19" ht="15" thickBot="1" x14ac:dyDescent="0.3">
      <c r="B190" s="11"/>
      <c r="C190" s="10"/>
      <c r="D190" s="10"/>
      <c r="E190" s="9" t="s">
        <v>0</v>
      </c>
      <c r="F190" s="8"/>
      <c r="G190" s="78"/>
      <c r="H190" s="6"/>
      <c r="I190" s="77">
        <f>+I189*12</f>
        <v>693579.64799999993</v>
      </c>
      <c r="J190" s="77">
        <f>+J189*12</f>
        <v>76050.400000000023</v>
      </c>
      <c r="K190" s="77">
        <f>+K189*12</f>
        <v>9506.3000000000029</v>
      </c>
      <c r="L190" s="77">
        <f>+L189*12</f>
        <v>0</v>
      </c>
      <c r="M190" s="77"/>
      <c r="N190" s="77">
        <f>+N189*12</f>
        <v>1147.4544202666214</v>
      </c>
      <c r="O190" s="77">
        <f>+O189*12</f>
        <v>10308.283281052631</v>
      </c>
      <c r="P190" s="77">
        <f>+P189*12</f>
        <v>59930.947421052624</v>
      </c>
      <c r="Q190" s="76">
        <f>+Q189*12</f>
        <v>71386.685122371884</v>
      </c>
    </row>
    <row r="191" spans="2:19" ht="14.25" x14ac:dyDescent="0.25">
      <c r="B191" s="11"/>
      <c r="C191" s="10"/>
      <c r="D191" s="10"/>
      <c r="E191" s="98"/>
      <c r="F191" s="98"/>
      <c r="G191" s="10"/>
      <c r="H191" s="10"/>
      <c r="I191" s="97"/>
      <c r="J191" s="97"/>
      <c r="K191" s="97"/>
      <c r="L191" s="97"/>
      <c r="M191" s="97"/>
      <c r="N191" s="97"/>
      <c r="O191" s="97"/>
      <c r="P191" s="97"/>
      <c r="Q191" s="97"/>
      <c r="S191" s="2"/>
    </row>
    <row r="192" spans="2:19" ht="14.25" x14ac:dyDescent="0.25">
      <c r="B192" s="11"/>
      <c r="C192" s="10"/>
      <c r="D192" s="10"/>
      <c r="E192" s="98"/>
      <c r="F192" s="98"/>
      <c r="G192" s="10"/>
      <c r="H192" s="10"/>
      <c r="I192" s="97"/>
      <c r="J192" s="97"/>
      <c r="K192" s="97"/>
      <c r="L192" s="97"/>
      <c r="M192" s="97"/>
      <c r="N192" s="97"/>
      <c r="O192" s="97"/>
      <c r="P192" s="97"/>
      <c r="Q192" s="97"/>
      <c r="S192" s="2"/>
    </row>
    <row r="193" spans="2:19" ht="15" thickBot="1" x14ac:dyDescent="0.3">
      <c r="B193" s="11"/>
      <c r="C193" s="10"/>
      <c r="D193" s="10"/>
      <c r="E193" s="98"/>
      <c r="F193" s="98"/>
      <c r="G193" s="10"/>
      <c r="H193" s="10"/>
      <c r="I193" s="97"/>
      <c r="J193" s="97"/>
      <c r="K193" s="97"/>
      <c r="L193" s="97"/>
      <c r="M193" s="97"/>
      <c r="N193" s="97"/>
      <c r="O193" s="97"/>
      <c r="P193" s="97"/>
      <c r="Q193" s="97"/>
      <c r="S193" s="2"/>
    </row>
    <row r="194" spans="2:19" ht="14.25" x14ac:dyDescent="0.25">
      <c r="B194" s="70" t="s">
        <v>27</v>
      </c>
      <c r="C194" s="69"/>
      <c r="D194" s="68" t="s">
        <v>26</v>
      </c>
      <c r="E194" s="68"/>
      <c r="F194" s="68"/>
      <c r="G194" s="68"/>
      <c r="H194" s="68"/>
      <c r="I194" s="68"/>
      <c r="J194" s="68"/>
      <c r="K194" s="67" t="s">
        <v>25</v>
      </c>
      <c r="L194" s="67"/>
      <c r="M194" s="67"/>
      <c r="N194" s="67"/>
      <c r="O194" s="67"/>
      <c r="P194" s="67"/>
      <c r="Q194" s="66"/>
    </row>
    <row r="195" spans="2:19" ht="14.25" x14ac:dyDescent="0.25">
      <c r="B195" s="65" t="s">
        <v>24</v>
      </c>
      <c r="C195" s="96"/>
      <c r="D195" s="96"/>
      <c r="E195" s="96"/>
      <c r="F195" s="96"/>
      <c r="G195" s="96"/>
      <c r="H195" s="10"/>
      <c r="I195" s="61"/>
      <c r="J195" s="61"/>
      <c r="K195" s="61"/>
      <c r="L195" s="61"/>
      <c r="M195" s="61"/>
      <c r="N195" s="61"/>
      <c r="O195" s="61"/>
      <c r="P195" s="61"/>
      <c r="Q195" s="60"/>
    </row>
    <row r="196" spans="2:19" ht="14.25" x14ac:dyDescent="0.25">
      <c r="B196" s="65" t="s">
        <v>745</v>
      </c>
      <c r="C196" s="96"/>
      <c r="D196" s="96"/>
      <c r="E196" s="96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0"/>
    </row>
    <row r="197" spans="2:19" ht="15" thickBot="1" x14ac:dyDescent="0.3">
      <c r="B197" s="59" t="s">
        <v>744</v>
      </c>
      <c r="C197" s="58"/>
      <c r="D197" s="58"/>
      <c r="E197" s="58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6"/>
    </row>
    <row r="198" spans="2:19" ht="15" thickBot="1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9" ht="14.25" x14ac:dyDescent="0.2">
      <c r="B199" s="223" t="s">
        <v>21</v>
      </c>
      <c r="C199" s="51" t="s">
        <v>20</v>
      </c>
      <c r="D199" s="51" t="s">
        <v>19</v>
      </c>
      <c r="E199" s="51" t="s">
        <v>18</v>
      </c>
      <c r="F199" s="51" t="s">
        <v>17</v>
      </c>
      <c r="G199" s="51" t="s">
        <v>16</v>
      </c>
      <c r="H199" s="52"/>
      <c r="I199" s="51" t="s">
        <v>15</v>
      </c>
      <c r="J199" s="51" t="s">
        <v>14</v>
      </c>
      <c r="K199" s="51" t="s">
        <v>13</v>
      </c>
      <c r="L199" s="51" t="s">
        <v>12</v>
      </c>
      <c r="M199" s="52"/>
      <c r="N199" s="51" t="s">
        <v>11</v>
      </c>
      <c r="O199" s="51" t="s">
        <v>10</v>
      </c>
      <c r="P199" s="51" t="s">
        <v>9</v>
      </c>
      <c r="Q199" s="50" t="s">
        <v>8</v>
      </c>
    </row>
    <row r="200" spans="2:19" ht="14.25" x14ac:dyDescent="0.25">
      <c r="B200" s="222"/>
      <c r="C200" s="221"/>
      <c r="D200" s="221"/>
      <c r="E200" s="221"/>
      <c r="F200" s="221"/>
      <c r="G200" s="221"/>
      <c r="H200" s="155"/>
      <c r="I200" s="214"/>
      <c r="J200" s="214"/>
      <c r="K200" s="214"/>
      <c r="L200" s="214"/>
      <c r="M200" s="220"/>
      <c r="N200" s="219"/>
      <c r="O200" s="219"/>
      <c r="P200" s="219"/>
      <c r="Q200" s="218"/>
    </row>
    <row r="201" spans="2:19" ht="15" thickBot="1" x14ac:dyDescent="0.3">
      <c r="B201" s="217"/>
      <c r="C201" s="217"/>
      <c r="D201" s="217"/>
      <c r="E201" s="217"/>
      <c r="F201" s="217"/>
      <c r="G201" s="217"/>
      <c r="H201" s="217"/>
      <c r="I201" s="216"/>
      <c r="J201" s="216"/>
      <c r="K201" s="216"/>
      <c r="L201" s="216"/>
      <c r="M201" s="216"/>
      <c r="N201" s="215"/>
      <c r="O201" s="215"/>
      <c r="P201" s="215"/>
      <c r="Q201" s="215"/>
    </row>
    <row r="202" spans="2:19" ht="15.75" customHeight="1" x14ac:dyDescent="0.25">
      <c r="B202" s="146" t="s">
        <v>743</v>
      </c>
      <c r="C202" s="145" t="s">
        <v>742</v>
      </c>
      <c r="D202" s="143" t="s">
        <v>5</v>
      </c>
      <c r="E202" s="144">
        <v>43346</v>
      </c>
      <c r="F202" s="115" t="s">
        <v>741</v>
      </c>
      <c r="G202" s="93" t="s">
        <v>740</v>
      </c>
      <c r="H202" s="93"/>
      <c r="I202" s="142">
        <v>25575.215999999993</v>
      </c>
      <c r="J202" s="82">
        <f>((I202/30.4)*40)/12</f>
        <v>2804.2999999999993</v>
      </c>
      <c r="K202" s="82">
        <f>(((I202/30.4)*20)*0.25)/12</f>
        <v>350.53749999999991</v>
      </c>
      <c r="L202" s="113"/>
      <c r="M202" s="113"/>
      <c r="N202" s="82">
        <v>112.88192612880935</v>
      </c>
      <c r="O202" s="82">
        <v>609.89124000000004</v>
      </c>
      <c r="P202" s="82">
        <v>4143.3958610526297</v>
      </c>
      <c r="Q202" s="141">
        <f>+N202+O202+P202</f>
        <v>4866.1690271814387</v>
      </c>
    </row>
    <row r="203" spans="2:19" ht="14.25" x14ac:dyDescent="0.25">
      <c r="B203" s="140" t="s">
        <v>739</v>
      </c>
      <c r="C203" s="139" t="s">
        <v>738</v>
      </c>
      <c r="D203" s="137" t="s">
        <v>2</v>
      </c>
      <c r="E203" s="138">
        <v>44046</v>
      </c>
      <c r="F203" s="38" t="s">
        <v>737</v>
      </c>
      <c r="G203" s="137" t="s">
        <v>736</v>
      </c>
      <c r="H203" s="137"/>
      <c r="I203" s="28">
        <v>7543.1519999999991</v>
      </c>
      <c r="J203" s="121">
        <f>((I203/30.4)*40)/12</f>
        <v>827.1</v>
      </c>
      <c r="K203" s="121">
        <f>(((I203/30.4)*20)*0.25)/12</f>
        <v>103.3875</v>
      </c>
      <c r="L203" s="28"/>
      <c r="M203" s="28"/>
      <c r="N203" s="121">
        <v>0</v>
      </c>
      <c r="O203" s="121">
        <v>67.005568000000025</v>
      </c>
      <c r="P203" s="28">
        <v>567.21846884210527</v>
      </c>
      <c r="Q203" s="131">
        <f>+N203+O203+P203</f>
        <v>634.22403684210531</v>
      </c>
    </row>
    <row r="204" spans="2:19" ht="15" thickBot="1" x14ac:dyDescent="0.3">
      <c r="B204" s="86"/>
      <c r="C204" s="85"/>
      <c r="D204" s="83"/>
      <c r="E204" s="84"/>
      <c r="F204" s="84"/>
      <c r="G204" s="83"/>
      <c r="H204" s="83"/>
      <c r="I204" s="22"/>
      <c r="J204" s="22"/>
      <c r="K204" s="22"/>
      <c r="L204" s="22"/>
      <c r="M204" s="22"/>
      <c r="N204" s="22"/>
      <c r="O204" s="22"/>
      <c r="P204" s="22"/>
      <c r="Q204" s="21"/>
    </row>
    <row r="205" spans="2:19" ht="15" thickBot="1" x14ac:dyDescent="0.3">
      <c r="B205" s="20"/>
      <c r="C205" s="20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2:19" ht="14.25" x14ac:dyDescent="0.25">
      <c r="B206" s="10"/>
      <c r="C206" s="10"/>
      <c r="D206" s="17"/>
      <c r="E206" s="16" t="s">
        <v>1</v>
      </c>
      <c r="F206" s="15"/>
      <c r="G206" s="81"/>
      <c r="H206" s="201"/>
      <c r="I206" s="79">
        <f>SUM(I202:I205)</f>
        <v>33118.367999999995</v>
      </c>
      <c r="J206" s="79">
        <f>SUM(J202:J205)</f>
        <v>3631.3999999999992</v>
      </c>
      <c r="K206" s="79">
        <f>SUM(K202:K205)</f>
        <v>453.9249999999999</v>
      </c>
      <c r="L206" s="79">
        <f>SUM(L202:L205)</f>
        <v>0</v>
      </c>
      <c r="M206" s="79"/>
      <c r="N206" s="79">
        <f>SUM(N202:N205)</f>
        <v>112.88192612880935</v>
      </c>
      <c r="O206" s="79">
        <f>SUM(O202:O205)</f>
        <v>676.89680800000008</v>
      </c>
      <c r="P206" s="79">
        <f>SUM(P202:P205)</f>
        <v>4710.6143298947354</v>
      </c>
      <c r="Q206" s="79">
        <f>SUM(Q202:Q205)</f>
        <v>5500.393064023544</v>
      </c>
    </row>
    <row r="207" spans="2:19" ht="15" thickBot="1" x14ac:dyDescent="0.3">
      <c r="B207" s="11"/>
      <c r="C207" s="10"/>
      <c r="D207" s="17"/>
      <c r="E207" s="9" t="s">
        <v>0</v>
      </c>
      <c r="F207" s="8"/>
      <c r="G207" s="78"/>
      <c r="H207" s="6"/>
      <c r="I207" s="77">
        <f>+I206*12</f>
        <v>397420.41599999997</v>
      </c>
      <c r="J207" s="77">
        <f>+J206*12</f>
        <v>43576.799999999988</v>
      </c>
      <c r="K207" s="77">
        <f>+K206*12</f>
        <v>5447.0999999999985</v>
      </c>
      <c r="L207" s="77">
        <f>+L206*12</f>
        <v>0</v>
      </c>
      <c r="M207" s="77"/>
      <c r="N207" s="77">
        <f>+N206*12</f>
        <v>1354.5831135457122</v>
      </c>
      <c r="O207" s="77">
        <f>+O206*12</f>
        <v>8122.7616960000014</v>
      </c>
      <c r="P207" s="77">
        <f>+P206*12</f>
        <v>56527.371958736825</v>
      </c>
      <c r="Q207" s="76">
        <f>+Q206*12</f>
        <v>66004.716768282524</v>
      </c>
    </row>
    <row r="208" spans="2:19" ht="14.25" x14ac:dyDescent="0.25">
      <c r="B208" s="11"/>
      <c r="C208" s="10"/>
      <c r="D208" s="10"/>
      <c r="E208" s="98"/>
      <c r="F208" s="98"/>
      <c r="G208" s="10"/>
      <c r="H208" s="10"/>
      <c r="I208" s="97"/>
      <c r="J208" s="97"/>
      <c r="K208" s="97"/>
      <c r="L208" s="97"/>
      <c r="M208" s="97"/>
      <c r="N208" s="97"/>
      <c r="O208" s="97"/>
      <c r="P208" s="97"/>
      <c r="Q208" s="97"/>
    </row>
    <row r="209" spans="1:23" ht="14.25" x14ac:dyDescent="0.25">
      <c r="B209" s="11"/>
      <c r="C209" s="10"/>
      <c r="D209" s="10"/>
      <c r="E209" s="98"/>
      <c r="F209" s="98"/>
      <c r="G209" s="10"/>
      <c r="H209" s="10"/>
      <c r="I209" s="97"/>
      <c r="J209" s="97"/>
      <c r="K209" s="97"/>
      <c r="L209" s="97"/>
      <c r="M209" s="97"/>
      <c r="N209" s="97"/>
      <c r="O209" s="97"/>
      <c r="P209" s="97"/>
      <c r="Q209" s="97"/>
    </row>
    <row r="210" spans="1:23" ht="15" thickBot="1" x14ac:dyDescent="0.3">
      <c r="B210" s="11"/>
      <c r="C210" s="10"/>
      <c r="D210" s="10"/>
      <c r="E210" s="98"/>
      <c r="F210" s="98"/>
      <c r="G210" s="10"/>
      <c r="H210" s="10"/>
      <c r="I210" s="97"/>
      <c r="J210" s="97"/>
      <c r="K210" s="97"/>
      <c r="L210" s="97"/>
      <c r="M210" s="97"/>
      <c r="N210" s="97"/>
      <c r="O210" s="97"/>
      <c r="P210" s="97"/>
      <c r="Q210" s="97"/>
      <c r="S210" s="2"/>
    </row>
    <row r="211" spans="1:23" ht="14.25" x14ac:dyDescent="0.25">
      <c r="B211" s="70" t="s">
        <v>27</v>
      </c>
      <c r="C211" s="69"/>
      <c r="D211" s="68" t="s">
        <v>26</v>
      </c>
      <c r="E211" s="68"/>
      <c r="F211" s="68"/>
      <c r="G211" s="68"/>
      <c r="H211" s="68"/>
      <c r="I211" s="68"/>
      <c r="J211" s="68"/>
      <c r="K211" s="67" t="s">
        <v>25</v>
      </c>
      <c r="L211" s="67"/>
      <c r="M211" s="67"/>
      <c r="N211" s="67"/>
      <c r="O211" s="67"/>
      <c r="P211" s="67"/>
      <c r="Q211" s="66"/>
    </row>
    <row r="212" spans="1:23" ht="14.25" x14ac:dyDescent="0.25">
      <c r="B212" s="65" t="s">
        <v>24</v>
      </c>
      <c r="C212" s="64"/>
      <c r="D212" s="64"/>
      <c r="E212" s="64"/>
      <c r="F212" s="64"/>
      <c r="G212" s="64"/>
      <c r="H212" s="10"/>
      <c r="I212" s="61"/>
      <c r="J212" s="61"/>
      <c r="K212" s="61"/>
      <c r="L212" s="61"/>
      <c r="M212" s="61"/>
      <c r="N212" s="61"/>
      <c r="O212" s="61"/>
      <c r="P212" s="61"/>
      <c r="Q212" s="60"/>
    </row>
    <row r="213" spans="1:23" ht="14.25" x14ac:dyDescent="0.25">
      <c r="B213" s="65" t="s">
        <v>685</v>
      </c>
      <c r="C213" s="96"/>
      <c r="D213" s="96"/>
      <c r="E213" s="96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0"/>
    </row>
    <row r="214" spans="1:23" ht="15" thickBot="1" x14ac:dyDescent="0.3">
      <c r="B214" s="59" t="s">
        <v>81</v>
      </c>
      <c r="C214" s="58"/>
      <c r="D214" s="58"/>
      <c r="E214" s="58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6"/>
    </row>
    <row r="215" spans="1:23" ht="15" thickBot="1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23" ht="14.25" customHeight="1" x14ac:dyDescent="0.2">
      <c r="B216" s="55" t="s">
        <v>21</v>
      </c>
      <c r="C216" s="54" t="s">
        <v>20</v>
      </c>
      <c r="D216" s="54" t="s">
        <v>19</v>
      </c>
      <c r="E216" s="54" t="s">
        <v>18</v>
      </c>
      <c r="F216" s="54" t="s">
        <v>17</v>
      </c>
      <c r="G216" s="54" t="s">
        <v>16</v>
      </c>
      <c r="H216" s="53"/>
      <c r="I216" s="51" t="s">
        <v>15</v>
      </c>
      <c r="J216" s="51" t="s">
        <v>14</v>
      </c>
      <c r="K216" s="51" t="s">
        <v>13</v>
      </c>
      <c r="L216" s="51" t="s">
        <v>12</v>
      </c>
      <c r="M216" s="54" t="s">
        <v>12</v>
      </c>
      <c r="N216" s="51" t="s">
        <v>11</v>
      </c>
      <c r="O216" s="51" t="s">
        <v>10</v>
      </c>
      <c r="P216" s="51" t="s">
        <v>9</v>
      </c>
      <c r="Q216" s="50" t="s">
        <v>8</v>
      </c>
    </row>
    <row r="217" spans="1:23" ht="46.5" customHeight="1" thickBot="1" x14ac:dyDescent="0.3">
      <c r="B217" s="49"/>
      <c r="C217" s="48"/>
      <c r="D217" s="48"/>
      <c r="E217" s="48"/>
      <c r="F217" s="48"/>
      <c r="G217" s="48"/>
      <c r="H217" s="47"/>
      <c r="I217" s="46"/>
      <c r="J217" s="46"/>
      <c r="K217" s="46"/>
      <c r="L217" s="214"/>
      <c r="M217" s="171"/>
      <c r="N217" s="44"/>
      <c r="O217" s="44"/>
      <c r="P217" s="44"/>
      <c r="Q217" s="43"/>
    </row>
    <row r="218" spans="1:23" ht="15" thickBot="1" x14ac:dyDescent="0.3">
      <c r="B218" s="10"/>
      <c r="C218" s="10"/>
      <c r="D218" s="95"/>
      <c r="E218" s="10"/>
      <c r="F218" s="10"/>
      <c r="G218" s="10"/>
      <c r="H218" s="10"/>
      <c r="I218" s="10"/>
      <c r="J218" s="10"/>
      <c r="K218" s="10"/>
      <c r="L218" s="20"/>
      <c r="M218" s="10"/>
      <c r="N218" s="10"/>
      <c r="O218" s="10"/>
      <c r="P218" s="10"/>
      <c r="Q218" s="10"/>
    </row>
    <row r="219" spans="1:23" ht="14.25" x14ac:dyDescent="0.25">
      <c r="A219" s="1">
        <v>1</v>
      </c>
      <c r="B219" s="146" t="s">
        <v>735</v>
      </c>
      <c r="C219" s="145" t="s">
        <v>734</v>
      </c>
      <c r="D219" s="143" t="s">
        <v>5</v>
      </c>
      <c r="E219" s="144">
        <v>41760</v>
      </c>
      <c r="F219" s="115"/>
      <c r="G219" s="143"/>
      <c r="H219" s="143"/>
      <c r="I219" s="142">
        <v>38172.671999999999</v>
      </c>
      <c r="J219" s="82">
        <f>((I219/30.4)*40)/12</f>
        <v>4185.6000000000004</v>
      </c>
      <c r="K219" s="82">
        <f>(((I219/30.4)*20)*0.25)/12</f>
        <v>523.20000000000005</v>
      </c>
      <c r="L219" s="113"/>
      <c r="M219" s="113"/>
      <c r="N219" s="82">
        <v>219.2276291551251</v>
      </c>
      <c r="O219" s="82">
        <v>1159.4160585526313</v>
      </c>
      <c r="P219" s="82">
        <v>7067.3317010526307</v>
      </c>
      <c r="Q219" s="141">
        <f>+N219+O219+P219</f>
        <v>8445.9753887603874</v>
      </c>
      <c r="S219" s="71"/>
      <c r="T219" s="71"/>
      <c r="U219" s="71"/>
      <c r="V219" s="71"/>
      <c r="W219" s="71"/>
    </row>
    <row r="220" spans="1:23" ht="14.25" x14ac:dyDescent="0.25">
      <c r="A220" s="1">
        <v>2</v>
      </c>
      <c r="B220" s="154" t="s">
        <v>733</v>
      </c>
      <c r="C220" s="155" t="s">
        <v>732</v>
      </c>
      <c r="D220" s="151" t="s">
        <v>5</v>
      </c>
      <c r="E220" s="152">
        <v>41760</v>
      </c>
      <c r="F220" s="38"/>
      <c r="G220" s="151"/>
      <c r="H220" s="151"/>
      <c r="I220" s="30">
        <v>21086.047999999999</v>
      </c>
      <c r="J220" s="121">
        <f>((I220/30.4)*40)/12</f>
        <v>2312.0666666666666</v>
      </c>
      <c r="K220" s="121">
        <f>(((I220/30.4)*20)*0.25)/12</f>
        <v>289.00833333333333</v>
      </c>
      <c r="L220" s="28"/>
      <c r="M220" s="28"/>
      <c r="N220" s="28">
        <v>81.440253799919262</v>
      </c>
      <c r="O220" s="28">
        <v>448.73978000000017</v>
      </c>
      <c r="P220" s="28">
        <v>3168.2807889473679</v>
      </c>
      <c r="Q220" s="27">
        <f>+N220+O220+P220</f>
        <v>3698.4608227472872</v>
      </c>
      <c r="S220" s="71"/>
      <c r="T220" s="71"/>
      <c r="U220" s="71"/>
      <c r="V220" s="71"/>
      <c r="W220" s="71"/>
    </row>
    <row r="221" spans="1:23" ht="14.25" x14ac:dyDescent="0.25">
      <c r="A221" s="1">
        <v>3</v>
      </c>
      <c r="B221" s="154" t="s">
        <v>731</v>
      </c>
      <c r="C221" s="155" t="s">
        <v>730</v>
      </c>
      <c r="D221" s="151" t="s">
        <v>5</v>
      </c>
      <c r="E221" s="152">
        <v>41760</v>
      </c>
      <c r="F221" s="38"/>
      <c r="G221" s="151"/>
      <c r="H221" s="151"/>
      <c r="I221" s="30">
        <v>32412.175999999999</v>
      </c>
      <c r="J221" s="121">
        <f>((I221/30.4)*40)/12</f>
        <v>3553.9666666666672</v>
      </c>
      <c r="K221" s="121">
        <f>(((I221/30.4)*20)*0.25)/12</f>
        <v>444.24583333333339</v>
      </c>
      <c r="L221" s="28"/>
      <c r="M221" s="28"/>
      <c r="N221" s="28">
        <v>156.09231823407191</v>
      </c>
      <c r="O221" s="28">
        <v>786.21284000000094</v>
      </c>
      <c r="P221" s="28">
        <v>5730.2902610526316</v>
      </c>
      <c r="Q221" s="27">
        <f>+N221+O221+P221</f>
        <v>6672.5954192867048</v>
      </c>
      <c r="S221" s="71"/>
      <c r="T221" s="71"/>
      <c r="U221" s="71"/>
      <c r="V221" s="71"/>
      <c r="W221" s="71"/>
    </row>
    <row r="222" spans="1:23" ht="14.25" x14ac:dyDescent="0.25">
      <c r="A222" s="1">
        <v>4</v>
      </c>
      <c r="B222" s="154" t="s">
        <v>729</v>
      </c>
      <c r="C222" s="155" t="s">
        <v>720</v>
      </c>
      <c r="D222" s="151" t="s">
        <v>5</v>
      </c>
      <c r="E222" s="152">
        <v>41760</v>
      </c>
      <c r="F222" s="38"/>
      <c r="G222" s="151"/>
      <c r="H222" s="151"/>
      <c r="I222" s="30">
        <v>25893.503999999997</v>
      </c>
      <c r="J222" s="121">
        <f>((I222/30.4)*40)/12</f>
        <v>2839.2000000000003</v>
      </c>
      <c r="K222" s="121">
        <f>(((I222/30.4)*20)*0.25)/12</f>
        <v>354.90000000000003</v>
      </c>
      <c r="L222" s="28"/>
      <c r="M222" s="28"/>
      <c r="N222" s="28">
        <v>114.89354376038784</v>
      </c>
      <c r="O222" s="28">
        <v>618.09972000000039</v>
      </c>
      <c r="P222" s="28">
        <v>4217.2721810526309</v>
      </c>
      <c r="Q222" s="27">
        <f>+N222+O222+P222</f>
        <v>4950.2654448130188</v>
      </c>
      <c r="S222" s="71"/>
      <c r="T222" s="71"/>
      <c r="U222" s="71"/>
      <c r="V222" s="71"/>
      <c r="W222" s="71"/>
    </row>
    <row r="223" spans="1:23" ht="14.25" x14ac:dyDescent="0.25">
      <c r="A223" s="1">
        <v>5</v>
      </c>
      <c r="B223" s="154" t="s">
        <v>728</v>
      </c>
      <c r="C223" s="155" t="s">
        <v>727</v>
      </c>
      <c r="D223" s="151" t="s">
        <v>5</v>
      </c>
      <c r="E223" s="152">
        <v>41529</v>
      </c>
      <c r="F223" s="38"/>
      <c r="G223" s="151"/>
      <c r="H223" s="151"/>
      <c r="I223" s="30">
        <v>11653.231999999998</v>
      </c>
      <c r="J223" s="121">
        <f>((I223/30.4)*40)/12</f>
        <v>1277.7666666666667</v>
      </c>
      <c r="K223" s="121">
        <f>(((I223/30.4)*20)*0.25)/12</f>
        <v>159.72083333333333</v>
      </c>
      <c r="L223" s="28"/>
      <c r="M223" s="28"/>
      <c r="N223" s="28">
        <v>25.599001379270206</v>
      </c>
      <c r="O223" s="28">
        <v>210.25445471491216</v>
      </c>
      <c r="P223" s="28">
        <v>1192.0555642105262</v>
      </c>
      <c r="Q223" s="27">
        <f>+N223+O223+P223</f>
        <v>1427.9090203047085</v>
      </c>
      <c r="S223" s="71"/>
      <c r="T223" s="71"/>
      <c r="U223" s="71"/>
      <c r="V223" s="71"/>
      <c r="W223" s="71"/>
    </row>
    <row r="224" spans="1:23" ht="14.25" x14ac:dyDescent="0.25">
      <c r="A224" s="1">
        <v>6</v>
      </c>
      <c r="B224" s="154" t="s">
        <v>726</v>
      </c>
      <c r="C224" s="155" t="s">
        <v>720</v>
      </c>
      <c r="D224" s="151" t="s">
        <v>5</v>
      </c>
      <c r="E224" s="152">
        <v>41760</v>
      </c>
      <c r="F224" s="38"/>
      <c r="G224" s="151"/>
      <c r="H224" s="151"/>
      <c r="I224" s="30">
        <v>25893.503999999997</v>
      </c>
      <c r="J224" s="121">
        <f>((I224/30.4)*40)/12</f>
        <v>2839.2000000000003</v>
      </c>
      <c r="K224" s="121">
        <f>(((I224/30.4)*20)*0.25)/12</f>
        <v>354.90000000000003</v>
      </c>
      <c r="L224" s="28"/>
      <c r="M224" s="28"/>
      <c r="N224" s="28">
        <v>114.89354376038784</v>
      </c>
      <c r="O224" s="28">
        <v>618.09972000000039</v>
      </c>
      <c r="P224" s="28">
        <v>4217.2721810526309</v>
      </c>
      <c r="Q224" s="27">
        <f>+N224+O224+P224</f>
        <v>4950.2654448130188</v>
      </c>
      <c r="S224" s="71"/>
      <c r="T224" s="71"/>
      <c r="U224" s="71"/>
      <c r="V224" s="71"/>
      <c r="W224" s="71"/>
    </row>
    <row r="225" spans="1:23" ht="14.25" x14ac:dyDescent="0.25">
      <c r="A225" s="1">
        <v>7</v>
      </c>
      <c r="B225" s="154" t="s">
        <v>725</v>
      </c>
      <c r="C225" s="155" t="s">
        <v>604</v>
      </c>
      <c r="D225" s="151" t="s">
        <v>5</v>
      </c>
      <c r="E225" s="152">
        <v>41760</v>
      </c>
      <c r="F225" s="38"/>
      <c r="G225" s="151"/>
      <c r="H225" s="151"/>
      <c r="I225" s="30">
        <v>17642.64</v>
      </c>
      <c r="J225" s="121">
        <f>((I225/30.4)*40)/12</f>
        <v>1934.5</v>
      </c>
      <c r="K225" s="121">
        <f>(((I225/30.4)*20)*0.25)/12</f>
        <v>241.8125</v>
      </c>
      <c r="L225" s="28"/>
      <c r="M225" s="28"/>
      <c r="N225" s="28">
        <v>61.676129194655807</v>
      </c>
      <c r="O225" s="28">
        <v>368.09154000000029</v>
      </c>
      <c r="P225" s="28">
        <v>2442.446628947368</v>
      </c>
      <c r="Q225" s="27">
        <f>+N225+O225+P225</f>
        <v>2872.2142981420243</v>
      </c>
      <c r="S225" s="71"/>
      <c r="T225" s="71"/>
      <c r="U225" s="71"/>
      <c r="V225" s="71"/>
      <c r="W225" s="71"/>
    </row>
    <row r="226" spans="1:23" ht="14.25" x14ac:dyDescent="0.25">
      <c r="A226" s="1">
        <v>8</v>
      </c>
      <c r="B226" s="154" t="s">
        <v>724</v>
      </c>
      <c r="C226" s="155" t="s">
        <v>564</v>
      </c>
      <c r="D226" s="151" t="s">
        <v>5</v>
      </c>
      <c r="E226" s="152">
        <v>41760</v>
      </c>
      <c r="F226" s="38"/>
      <c r="G226" s="151"/>
      <c r="H226" s="151"/>
      <c r="I226" s="30">
        <v>13984</v>
      </c>
      <c r="J226" s="121">
        <f>((I226/30.4)*40)/12</f>
        <v>1533.3333333333333</v>
      </c>
      <c r="K226" s="121">
        <f>(((I226/30.4)*20)*0.25)/12</f>
        <v>191.66666666666666</v>
      </c>
      <c r="L226" s="28"/>
      <c r="M226" s="28"/>
      <c r="N226" s="28">
        <v>40.67663774728743</v>
      </c>
      <c r="O226" s="28">
        <v>282.40233999999964</v>
      </c>
      <c r="P226" s="28">
        <v>1671.2438289473685</v>
      </c>
      <c r="Q226" s="27">
        <f>+N226+O226+P226</f>
        <v>1994.3228066946556</v>
      </c>
      <c r="S226" s="71"/>
      <c r="T226" s="71"/>
      <c r="U226" s="71"/>
      <c r="V226" s="71"/>
      <c r="W226" s="71"/>
    </row>
    <row r="227" spans="1:23" ht="14.25" x14ac:dyDescent="0.25">
      <c r="A227" s="1">
        <v>9</v>
      </c>
      <c r="B227" s="154" t="s">
        <v>723</v>
      </c>
      <c r="C227" s="155" t="s">
        <v>604</v>
      </c>
      <c r="D227" s="151" t="s">
        <v>5</v>
      </c>
      <c r="E227" s="152">
        <v>41760</v>
      </c>
      <c r="F227" s="38"/>
      <c r="G227" s="151"/>
      <c r="H227" s="151"/>
      <c r="I227" s="30">
        <v>17642.64</v>
      </c>
      <c r="J227" s="121">
        <f>((I227/30.4)*40)/12</f>
        <v>1934.5</v>
      </c>
      <c r="K227" s="121">
        <f>(((I227/30.4)*20)*0.25)/12</f>
        <v>241.8125</v>
      </c>
      <c r="L227" s="28"/>
      <c r="M227" s="28"/>
      <c r="N227" s="28">
        <v>61.676129194655807</v>
      </c>
      <c r="O227" s="28">
        <v>368.09154000000029</v>
      </c>
      <c r="P227" s="28">
        <v>2442.446628947368</v>
      </c>
      <c r="Q227" s="27">
        <f>+N227+O227+P227</f>
        <v>2872.2142981420243</v>
      </c>
      <c r="S227" s="71"/>
      <c r="T227" s="71"/>
      <c r="U227" s="71"/>
      <c r="V227" s="71"/>
      <c r="W227" s="71"/>
    </row>
    <row r="228" spans="1:23" ht="14.25" x14ac:dyDescent="0.25">
      <c r="A228" s="1">
        <v>10</v>
      </c>
      <c r="B228" s="154" t="s">
        <v>722</v>
      </c>
      <c r="C228" s="155" t="s">
        <v>661</v>
      </c>
      <c r="D228" s="151" t="s">
        <v>5</v>
      </c>
      <c r="E228" s="152">
        <v>41760</v>
      </c>
      <c r="F228" s="38"/>
      <c r="G228" s="151"/>
      <c r="H228" s="151"/>
      <c r="I228" s="30">
        <v>15466</v>
      </c>
      <c r="J228" s="121">
        <f>((I228/30.4)*40)/12</f>
        <v>1695.8333333333333</v>
      </c>
      <c r="K228" s="121">
        <f>(((I228/30.4)*20)*0.25)/12</f>
        <v>211.97916666666666</v>
      </c>
      <c r="L228" s="28"/>
      <c r="M228" s="28"/>
      <c r="N228" s="28">
        <v>49.182871299918816</v>
      </c>
      <c r="O228" s="28">
        <v>317.11234000000007</v>
      </c>
      <c r="P228" s="28">
        <v>1983.6338289473683</v>
      </c>
      <c r="Q228" s="27">
        <f>+N228+O228+P228</f>
        <v>2349.929040247287</v>
      </c>
      <c r="S228" s="71"/>
      <c r="T228" s="71"/>
      <c r="U228" s="71"/>
      <c r="V228" s="71"/>
      <c r="W228" s="71"/>
    </row>
    <row r="229" spans="1:23" ht="14.25" x14ac:dyDescent="0.25">
      <c r="A229" s="1">
        <v>11</v>
      </c>
      <c r="B229" s="203" t="s">
        <v>721</v>
      </c>
      <c r="C229" s="123" t="s">
        <v>720</v>
      </c>
      <c r="D229" s="107" t="s">
        <v>5</v>
      </c>
      <c r="E229" s="109">
        <v>41974</v>
      </c>
      <c r="F229" s="110"/>
      <c r="G229" s="107"/>
      <c r="H229" s="107"/>
      <c r="I229" s="122">
        <v>25893.503999999997</v>
      </c>
      <c r="J229" s="121">
        <f>((I229/30.4)*40)/12</f>
        <v>2839.2000000000003</v>
      </c>
      <c r="K229" s="121">
        <f>(((I229/30.4)*20)*0.25)/12</f>
        <v>354.90000000000003</v>
      </c>
      <c r="L229" s="28"/>
      <c r="M229" s="28"/>
      <c r="N229" s="105">
        <v>114.89354376038784</v>
      </c>
      <c r="O229" s="105">
        <v>618.09972000000039</v>
      </c>
      <c r="P229" s="105">
        <v>4217.2721810526309</v>
      </c>
      <c r="Q229" s="27">
        <f>+N229+O229+P229</f>
        <v>4950.2654448130188</v>
      </c>
      <c r="S229" s="71"/>
      <c r="T229" s="71"/>
      <c r="U229" s="71"/>
      <c r="V229" s="71"/>
      <c r="W229" s="71"/>
    </row>
    <row r="230" spans="1:23" ht="14.25" x14ac:dyDescent="0.25">
      <c r="A230" s="1">
        <v>12</v>
      </c>
      <c r="B230" s="203" t="s">
        <v>719</v>
      </c>
      <c r="C230" s="123" t="s">
        <v>604</v>
      </c>
      <c r="D230" s="107" t="s">
        <v>5</v>
      </c>
      <c r="E230" s="109">
        <v>41852</v>
      </c>
      <c r="F230" s="110"/>
      <c r="G230" s="107"/>
      <c r="H230" s="107"/>
      <c r="I230" s="122">
        <v>17642.64</v>
      </c>
      <c r="J230" s="121">
        <f>((I230/30.4)*40)/12</f>
        <v>1934.5</v>
      </c>
      <c r="K230" s="121">
        <f>(((I230/30.4)*20)*0.25)/12</f>
        <v>241.8125</v>
      </c>
      <c r="L230" s="28"/>
      <c r="M230" s="105"/>
      <c r="N230" s="105">
        <v>61.676129194655807</v>
      </c>
      <c r="O230" s="105">
        <v>368.09154000000029</v>
      </c>
      <c r="P230" s="105">
        <v>2442.446628947368</v>
      </c>
      <c r="Q230" s="27">
        <f>+N230+O230+P230</f>
        <v>2872.2142981420243</v>
      </c>
      <c r="S230" s="71"/>
      <c r="T230" s="71"/>
      <c r="U230" s="71"/>
      <c r="V230" s="71"/>
      <c r="W230" s="71"/>
    </row>
    <row r="231" spans="1:23" ht="14.25" x14ac:dyDescent="0.25">
      <c r="A231" s="1">
        <v>13</v>
      </c>
      <c r="B231" s="203" t="s">
        <v>718</v>
      </c>
      <c r="C231" s="123" t="s">
        <v>604</v>
      </c>
      <c r="D231" s="107" t="s">
        <v>5</v>
      </c>
      <c r="E231" s="109">
        <v>41974</v>
      </c>
      <c r="F231" s="110"/>
      <c r="G231" s="107"/>
      <c r="H231" s="107"/>
      <c r="I231" s="122">
        <v>17642.64</v>
      </c>
      <c r="J231" s="121">
        <f>((I231/30.4)*40)/12</f>
        <v>1934.5</v>
      </c>
      <c r="K231" s="121">
        <f>(((I231/30.4)*20)*0.25)/12</f>
        <v>241.8125</v>
      </c>
      <c r="L231" s="28"/>
      <c r="M231" s="28"/>
      <c r="N231" s="105">
        <v>61.676129194655807</v>
      </c>
      <c r="O231" s="105">
        <v>368.09154000000029</v>
      </c>
      <c r="P231" s="105">
        <v>2442.446628947368</v>
      </c>
      <c r="Q231" s="27">
        <f>+N231+O231+P231</f>
        <v>2872.2142981420243</v>
      </c>
      <c r="S231" s="71"/>
      <c r="T231" s="71"/>
      <c r="U231" s="71"/>
      <c r="V231" s="71"/>
      <c r="W231" s="71"/>
    </row>
    <row r="232" spans="1:23" ht="14.25" x14ac:dyDescent="0.25">
      <c r="A232" s="1">
        <v>14</v>
      </c>
      <c r="B232" s="203" t="s">
        <v>717</v>
      </c>
      <c r="C232" s="123" t="s">
        <v>564</v>
      </c>
      <c r="D232" s="107" t="s">
        <v>5</v>
      </c>
      <c r="E232" s="109">
        <v>42064</v>
      </c>
      <c r="F232" s="110"/>
      <c r="G232" s="107"/>
      <c r="H232" s="107"/>
      <c r="I232" s="122">
        <v>13984</v>
      </c>
      <c r="J232" s="121">
        <f>((I232/30.4)*40)/12</f>
        <v>1533.3333333333333</v>
      </c>
      <c r="K232" s="121">
        <f>(((I232/30.4)*20)*0.25)/12</f>
        <v>191.66666666666666</v>
      </c>
      <c r="L232" s="28"/>
      <c r="M232" s="105"/>
      <c r="N232" s="105">
        <v>40.67663774728743</v>
      </c>
      <c r="O232" s="105">
        <v>282.40233999999964</v>
      </c>
      <c r="P232" s="105">
        <v>1671.2438289473685</v>
      </c>
      <c r="Q232" s="27">
        <f>+N232+O232+P232</f>
        <v>1994.3228066946556</v>
      </c>
      <c r="S232" s="71"/>
      <c r="T232" s="71"/>
      <c r="U232" s="71"/>
      <c r="V232" s="71"/>
      <c r="W232" s="71"/>
    </row>
    <row r="233" spans="1:23" ht="14.25" x14ac:dyDescent="0.25">
      <c r="A233" s="1">
        <v>15</v>
      </c>
      <c r="B233" s="203" t="s">
        <v>716</v>
      </c>
      <c r="C233" s="123" t="s">
        <v>692</v>
      </c>
      <c r="D233" s="107" t="s">
        <v>5</v>
      </c>
      <c r="E233" s="109">
        <v>41974</v>
      </c>
      <c r="F233" s="110"/>
      <c r="G233" s="107"/>
      <c r="H233" s="107"/>
      <c r="I233" s="122">
        <v>13984</v>
      </c>
      <c r="J233" s="121">
        <f>((I233/30.4)*40)/12</f>
        <v>1533.3333333333333</v>
      </c>
      <c r="K233" s="121">
        <f>(((I233/30.4)*20)*0.25)/12</f>
        <v>191.66666666666666</v>
      </c>
      <c r="L233" s="28"/>
      <c r="M233" s="105"/>
      <c r="N233" s="105">
        <v>40.67663774728743</v>
      </c>
      <c r="O233" s="105">
        <v>282.40233999999964</v>
      </c>
      <c r="P233" s="105">
        <v>1671.2438289473685</v>
      </c>
      <c r="Q233" s="27">
        <f>+N233+O233+P233</f>
        <v>1994.3228066946556</v>
      </c>
      <c r="S233" s="71"/>
      <c r="T233" s="71"/>
      <c r="U233" s="71"/>
      <c r="V233" s="71"/>
      <c r="W233" s="71"/>
    </row>
    <row r="234" spans="1:23" ht="14.25" x14ac:dyDescent="0.25">
      <c r="A234" s="1">
        <v>16</v>
      </c>
      <c r="B234" s="203" t="s">
        <v>715</v>
      </c>
      <c r="C234" s="123" t="s">
        <v>692</v>
      </c>
      <c r="D234" s="107" t="s">
        <v>5</v>
      </c>
      <c r="E234" s="109">
        <v>41760</v>
      </c>
      <c r="F234" s="110"/>
      <c r="G234" s="107"/>
      <c r="H234" s="107"/>
      <c r="I234" s="122">
        <v>13984</v>
      </c>
      <c r="J234" s="121">
        <f>((I234/30.4)*40)/12</f>
        <v>1533.3333333333333</v>
      </c>
      <c r="K234" s="121">
        <f>(((I234/30.4)*20)*0.25)/12</f>
        <v>191.66666666666666</v>
      </c>
      <c r="L234" s="28"/>
      <c r="M234" s="105"/>
      <c r="N234" s="105">
        <v>40.67663774728743</v>
      </c>
      <c r="O234" s="105">
        <v>282.40233999999964</v>
      </c>
      <c r="P234" s="105">
        <v>1671.2438289473685</v>
      </c>
      <c r="Q234" s="27">
        <f>+N234+O234+P234</f>
        <v>1994.3228066946556</v>
      </c>
      <c r="S234" s="71"/>
      <c r="T234" s="71"/>
      <c r="U234" s="71"/>
      <c r="V234" s="71"/>
      <c r="W234" s="71"/>
    </row>
    <row r="235" spans="1:23" ht="14.25" x14ac:dyDescent="0.25">
      <c r="A235" s="1">
        <v>17</v>
      </c>
      <c r="B235" s="203" t="s">
        <v>714</v>
      </c>
      <c r="C235" s="123" t="s">
        <v>692</v>
      </c>
      <c r="D235" s="107" t="s">
        <v>5</v>
      </c>
      <c r="E235" s="109">
        <v>41760</v>
      </c>
      <c r="F235" s="110"/>
      <c r="G235" s="107"/>
      <c r="H235" s="107"/>
      <c r="I235" s="122">
        <v>13984</v>
      </c>
      <c r="J235" s="121">
        <f>((I235/30.4)*40)/12</f>
        <v>1533.3333333333333</v>
      </c>
      <c r="K235" s="121">
        <f>(((I235/30.4)*20)*0.25)/12</f>
        <v>191.66666666666666</v>
      </c>
      <c r="L235" s="28"/>
      <c r="M235" s="28"/>
      <c r="N235" s="105">
        <v>40.67663774728743</v>
      </c>
      <c r="O235" s="105">
        <v>282.40233999999964</v>
      </c>
      <c r="P235" s="105">
        <v>1671.2438289473685</v>
      </c>
      <c r="Q235" s="27">
        <f>+N235+O235+P235</f>
        <v>1994.3228066946556</v>
      </c>
      <c r="S235" s="71"/>
      <c r="T235" s="71"/>
      <c r="U235" s="71"/>
      <c r="V235" s="71"/>
      <c r="W235" s="71"/>
    </row>
    <row r="236" spans="1:23" ht="14.25" x14ac:dyDescent="0.25">
      <c r="A236" s="1">
        <v>18</v>
      </c>
      <c r="B236" s="203" t="s">
        <v>713</v>
      </c>
      <c r="C236" s="123" t="s">
        <v>564</v>
      </c>
      <c r="D236" s="107" t="s">
        <v>5</v>
      </c>
      <c r="E236" s="109">
        <v>42815</v>
      </c>
      <c r="F236" s="110"/>
      <c r="G236" s="107"/>
      <c r="H236" s="107"/>
      <c r="I236" s="122">
        <v>13984</v>
      </c>
      <c r="J236" s="121">
        <f>((I236/30.4)*40)/12</f>
        <v>1533.3333333333333</v>
      </c>
      <c r="K236" s="121">
        <f>(((I236/30.4)*20)*0.25)/12</f>
        <v>191.66666666666666</v>
      </c>
      <c r="L236" s="28"/>
      <c r="M236" s="28"/>
      <c r="N236" s="105">
        <v>40.67663774728743</v>
      </c>
      <c r="O236" s="105">
        <v>282.40233999999964</v>
      </c>
      <c r="P236" s="105">
        <v>1671.2438289473685</v>
      </c>
      <c r="Q236" s="27">
        <f>+N236+O236+P236</f>
        <v>1994.3228066946556</v>
      </c>
      <c r="S236" s="71"/>
      <c r="T236" s="71"/>
      <c r="U236" s="71"/>
      <c r="V236" s="71"/>
      <c r="W236" s="71"/>
    </row>
    <row r="237" spans="1:23" ht="14.25" x14ac:dyDescent="0.25">
      <c r="A237" s="1">
        <v>19</v>
      </c>
      <c r="B237" s="203" t="s">
        <v>712</v>
      </c>
      <c r="C237" s="123" t="s">
        <v>564</v>
      </c>
      <c r="D237" s="107" t="s">
        <v>5</v>
      </c>
      <c r="E237" s="109">
        <v>42815</v>
      </c>
      <c r="F237" s="110"/>
      <c r="G237" s="107"/>
      <c r="H237" s="107"/>
      <c r="I237" s="122">
        <v>13984</v>
      </c>
      <c r="J237" s="121">
        <f>((I237/30.4)*40)/12</f>
        <v>1533.3333333333333</v>
      </c>
      <c r="K237" s="121">
        <f>(((I237/30.4)*20)*0.25)/12</f>
        <v>191.66666666666666</v>
      </c>
      <c r="L237" s="28"/>
      <c r="M237" s="105"/>
      <c r="N237" s="105">
        <v>40.67663774728743</v>
      </c>
      <c r="O237" s="105">
        <v>282.40233999999964</v>
      </c>
      <c r="P237" s="105">
        <v>1671.2438289473685</v>
      </c>
      <c r="Q237" s="27">
        <f>+N237+O237+P237</f>
        <v>1994.3228066946556</v>
      </c>
      <c r="S237" s="71"/>
      <c r="T237" s="71"/>
      <c r="U237" s="71"/>
      <c r="V237" s="71"/>
      <c r="W237" s="71"/>
    </row>
    <row r="238" spans="1:23" ht="14.25" x14ac:dyDescent="0.25">
      <c r="A238" s="1">
        <v>20</v>
      </c>
      <c r="B238" s="203" t="s">
        <v>711</v>
      </c>
      <c r="C238" s="123" t="s">
        <v>564</v>
      </c>
      <c r="D238" s="107" t="s">
        <v>5</v>
      </c>
      <c r="E238" s="109">
        <v>43267</v>
      </c>
      <c r="F238" s="110"/>
      <c r="G238" s="107"/>
      <c r="H238" s="107"/>
      <c r="I238" s="122">
        <v>13984</v>
      </c>
      <c r="J238" s="121">
        <f>((I238/30.4)*40)/12</f>
        <v>1533.3333333333333</v>
      </c>
      <c r="K238" s="121">
        <f>(((I238/30.4)*20)*0.25)/12</f>
        <v>191.66666666666666</v>
      </c>
      <c r="L238" s="28"/>
      <c r="M238" s="105"/>
      <c r="N238" s="105">
        <v>40.67663774728743</v>
      </c>
      <c r="O238" s="105">
        <v>282.40233999999964</v>
      </c>
      <c r="P238" s="105">
        <v>1671.2438289473685</v>
      </c>
      <c r="Q238" s="27">
        <f>+N238+O238+P238</f>
        <v>1994.3228066946556</v>
      </c>
      <c r="S238" s="71"/>
      <c r="T238" s="71"/>
      <c r="U238" s="71"/>
      <c r="V238" s="71"/>
      <c r="W238" s="71"/>
    </row>
    <row r="239" spans="1:23" ht="14.25" x14ac:dyDescent="0.25">
      <c r="A239" s="1">
        <v>21</v>
      </c>
      <c r="B239" s="203" t="s">
        <v>710</v>
      </c>
      <c r="C239" s="123" t="s">
        <v>564</v>
      </c>
      <c r="D239" s="107" t="s">
        <v>5</v>
      </c>
      <c r="E239" s="109">
        <v>43389</v>
      </c>
      <c r="F239" s="110"/>
      <c r="G239" s="107"/>
      <c r="H239" s="107"/>
      <c r="I239" s="122">
        <v>13984</v>
      </c>
      <c r="J239" s="121">
        <f>((I239/30.4)*40)/12</f>
        <v>1533.3333333333333</v>
      </c>
      <c r="K239" s="121">
        <f>(((I239/30.4)*20)*0.25)/12</f>
        <v>191.66666666666666</v>
      </c>
      <c r="L239" s="28"/>
      <c r="M239" s="28"/>
      <c r="N239" s="105">
        <v>40.67663774728743</v>
      </c>
      <c r="O239" s="105">
        <v>282.40233999999964</v>
      </c>
      <c r="P239" s="105">
        <v>1671.2438289473685</v>
      </c>
      <c r="Q239" s="27">
        <f>+N239+O239+P239</f>
        <v>1994.3228066946556</v>
      </c>
      <c r="S239" s="71"/>
      <c r="T239" s="71"/>
      <c r="U239" s="71"/>
      <c r="V239" s="71"/>
      <c r="W239" s="71"/>
    </row>
    <row r="240" spans="1:23" ht="14.25" x14ac:dyDescent="0.25">
      <c r="A240" s="1">
        <v>22</v>
      </c>
      <c r="B240" s="203" t="s">
        <v>709</v>
      </c>
      <c r="C240" s="123" t="s">
        <v>564</v>
      </c>
      <c r="D240" s="107" t="s">
        <v>5</v>
      </c>
      <c r="E240" s="109">
        <v>43389</v>
      </c>
      <c r="F240" s="110"/>
      <c r="G240" s="107"/>
      <c r="H240" s="107"/>
      <c r="I240" s="122">
        <v>13984</v>
      </c>
      <c r="J240" s="121">
        <f>((I240/30.4)*40)/12</f>
        <v>1533.3333333333333</v>
      </c>
      <c r="K240" s="121">
        <f>(((I240/30.4)*20)*0.25)/12</f>
        <v>191.66666666666666</v>
      </c>
      <c r="L240" s="28"/>
      <c r="M240" s="28"/>
      <c r="N240" s="105">
        <v>40.67663774728743</v>
      </c>
      <c r="O240" s="105">
        <v>282.40233999999964</v>
      </c>
      <c r="P240" s="105">
        <v>1671.2438289473685</v>
      </c>
      <c r="Q240" s="27">
        <f>+N240+O240+P240</f>
        <v>1994.3228066946556</v>
      </c>
      <c r="S240" s="71"/>
      <c r="T240" s="71"/>
      <c r="U240" s="71"/>
      <c r="V240" s="71"/>
      <c r="W240" s="71"/>
    </row>
    <row r="241" spans="1:23" ht="14.25" x14ac:dyDescent="0.25">
      <c r="A241" s="1">
        <v>23</v>
      </c>
      <c r="B241" s="203" t="s">
        <v>708</v>
      </c>
      <c r="C241" s="123" t="s">
        <v>564</v>
      </c>
      <c r="D241" s="107" t="s">
        <v>5</v>
      </c>
      <c r="E241" s="109">
        <v>43389</v>
      </c>
      <c r="F241" s="110"/>
      <c r="G241" s="107"/>
      <c r="H241" s="107"/>
      <c r="I241" s="122">
        <v>13984</v>
      </c>
      <c r="J241" s="121">
        <f>((I241/30.4)*40)/12</f>
        <v>1533.3333333333333</v>
      </c>
      <c r="K241" s="121">
        <f>(((I241/30.4)*20)*0.25)/12</f>
        <v>191.66666666666666</v>
      </c>
      <c r="L241" s="28"/>
      <c r="M241" s="28"/>
      <c r="N241" s="105">
        <v>40.67663774728743</v>
      </c>
      <c r="O241" s="105">
        <v>282.40233999999964</v>
      </c>
      <c r="P241" s="105">
        <v>1671.2438289473685</v>
      </c>
      <c r="Q241" s="27">
        <f>+N241+O241+P241</f>
        <v>1994.3228066946556</v>
      </c>
      <c r="S241" s="71"/>
      <c r="T241" s="71"/>
      <c r="U241" s="71"/>
      <c r="V241" s="71"/>
      <c r="W241" s="71"/>
    </row>
    <row r="242" spans="1:23" ht="14.25" x14ac:dyDescent="0.25">
      <c r="A242" s="1">
        <v>24</v>
      </c>
      <c r="B242" s="203" t="s">
        <v>707</v>
      </c>
      <c r="C242" s="123" t="s">
        <v>564</v>
      </c>
      <c r="D242" s="107" t="s">
        <v>5</v>
      </c>
      <c r="E242" s="109">
        <v>43389</v>
      </c>
      <c r="F242" s="110"/>
      <c r="G242" s="107"/>
      <c r="H242" s="107"/>
      <c r="I242" s="122">
        <v>13984</v>
      </c>
      <c r="J242" s="121">
        <f>((I242/30.4)*40)/12</f>
        <v>1533.3333333333333</v>
      </c>
      <c r="K242" s="121">
        <f>(((I242/30.4)*20)*0.25)/12</f>
        <v>191.66666666666666</v>
      </c>
      <c r="L242" s="28"/>
      <c r="M242" s="28"/>
      <c r="N242" s="105">
        <v>40.67663774728743</v>
      </c>
      <c r="O242" s="105">
        <v>282.40233999999964</v>
      </c>
      <c r="P242" s="105">
        <v>1671.2438289473685</v>
      </c>
      <c r="Q242" s="27">
        <f>+N242+O242+P242</f>
        <v>1994.3228066946556</v>
      </c>
      <c r="S242" s="71"/>
      <c r="T242" s="71"/>
      <c r="U242" s="71"/>
      <c r="V242" s="71"/>
      <c r="W242" s="71"/>
    </row>
    <row r="243" spans="1:23" ht="14.25" x14ac:dyDescent="0.25">
      <c r="A243" s="1">
        <v>25</v>
      </c>
      <c r="B243" s="203" t="s">
        <v>706</v>
      </c>
      <c r="C243" s="123" t="s">
        <v>703</v>
      </c>
      <c r="D243" s="107" t="s">
        <v>5</v>
      </c>
      <c r="E243" s="109">
        <v>42954</v>
      </c>
      <c r="F243" s="110"/>
      <c r="G243" s="107"/>
      <c r="H243" s="107"/>
      <c r="I243" s="122">
        <v>7246.1440000000002</v>
      </c>
      <c r="J243" s="121">
        <f>((I243/30.4)*40)/12</f>
        <v>794.53333333333342</v>
      </c>
      <c r="K243" s="121">
        <f>(((I243/30.4)*20)*0.25)/12</f>
        <v>99.316666666666677</v>
      </c>
      <c r="L243" s="28"/>
      <c r="M243" s="28"/>
      <c r="N243" s="105">
        <v>3.5919857640812496</v>
      </c>
      <c r="O243" s="105">
        <v>63.463946666666658</v>
      </c>
      <c r="P243" s="105">
        <v>320.59716631578954</v>
      </c>
      <c r="Q243" s="27">
        <f>+N243+O243+P243</f>
        <v>387.65309874653747</v>
      </c>
      <c r="S243" s="71"/>
      <c r="T243" s="71"/>
      <c r="U243" s="71"/>
      <c r="V243" s="71"/>
      <c r="W243" s="71"/>
    </row>
    <row r="244" spans="1:23" ht="14.25" x14ac:dyDescent="0.25">
      <c r="A244" s="1">
        <v>26</v>
      </c>
      <c r="B244" s="203" t="s">
        <v>705</v>
      </c>
      <c r="C244" s="123" t="s">
        <v>703</v>
      </c>
      <c r="D244" s="107" t="s">
        <v>5</v>
      </c>
      <c r="E244" s="109">
        <v>43024</v>
      </c>
      <c r="F244" s="110"/>
      <c r="G244" s="107"/>
      <c r="H244" s="107"/>
      <c r="I244" s="122">
        <v>7246.1440000000002</v>
      </c>
      <c r="J244" s="121">
        <f>((I244/30.4)*40)/12</f>
        <v>794.53333333333342</v>
      </c>
      <c r="K244" s="121">
        <f>(((I244/30.4)*20)*0.25)/12</f>
        <v>99.316666666666677</v>
      </c>
      <c r="L244" s="28"/>
      <c r="M244" s="28"/>
      <c r="N244" s="105">
        <v>3.5919857640812496</v>
      </c>
      <c r="O244" s="105">
        <v>63.463946666666658</v>
      </c>
      <c r="P244" s="105">
        <v>320.59716631578954</v>
      </c>
      <c r="Q244" s="27">
        <f>+N244+O244+P244</f>
        <v>387.65309874653747</v>
      </c>
      <c r="S244" s="71"/>
      <c r="T244" s="71"/>
      <c r="U244" s="71"/>
      <c r="V244" s="71"/>
      <c r="W244" s="71"/>
    </row>
    <row r="245" spans="1:23" ht="14.25" x14ac:dyDescent="0.25">
      <c r="A245" s="1">
        <v>27</v>
      </c>
      <c r="B245" s="203" t="s">
        <v>704</v>
      </c>
      <c r="C245" s="123" t="s">
        <v>703</v>
      </c>
      <c r="D245" s="107" t="s">
        <v>5</v>
      </c>
      <c r="E245" s="109">
        <v>43206</v>
      </c>
      <c r="F245" s="110"/>
      <c r="G245" s="107"/>
      <c r="H245" s="107"/>
      <c r="I245" s="122">
        <v>7246.1440000000002</v>
      </c>
      <c r="J245" s="121">
        <f>((I245/30.4)*40)/12</f>
        <v>794.53333333333342</v>
      </c>
      <c r="K245" s="121">
        <f>(((I245/30.4)*20)*0.25)/12</f>
        <v>99.316666666666677</v>
      </c>
      <c r="L245" s="28"/>
      <c r="M245" s="28"/>
      <c r="N245" s="105">
        <v>3.5919857640812496</v>
      </c>
      <c r="O245" s="105">
        <v>63.463946666666658</v>
      </c>
      <c r="P245" s="105">
        <v>320.59716631578954</v>
      </c>
      <c r="Q245" s="27">
        <f>+N245+O245+P245</f>
        <v>387.65309874653747</v>
      </c>
      <c r="S245" s="71"/>
      <c r="T245" s="71"/>
      <c r="U245" s="71"/>
      <c r="V245" s="71"/>
      <c r="W245" s="71"/>
    </row>
    <row r="246" spans="1:23" ht="14.25" x14ac:dyDescent="0.25">
      <c r="A246" s="1">
        <v>28</v>
      </c>
      <c r="B246" s="203" t="s">
        <v>702</v>
      </c>
      <c r="C246" s="123" t="s">
        <v>692</v>
      </c>
      <c r="D246" s="107" t="s">
        <v>5</v>
      </c>
      <c r="E246" s="109">
        <v>43709</v>
      </c>
      <c r="F246" s="110"/>
      <c r="G246" s="107"/>
      <c r="H246" s="107"/>
      <c r="I246" s="122">
        <v>13984</v>
      </c>
      <c r="J246" s="121">
        <f>((I246/30.4)*40)/12</f>
        <v>1533.3333333333333</v>
      </c>
      <c r="K246" s="121">
        <f>(((I246/30.4)*20)*0.25)/12</f>
        <v>191.66666666666666</v>
      </c>
      <c r="L246" s="28"/>
      <c r="M246" s="28"/>
      <c r="N246" s="105">
        <v>40.67663774728743</v>
      </c>
      <c r="O246" s="105">
        <v>282.40233999999964</v>
      </c>
      <c r="P246" s="105">
        <v>1671.2438289473685</v>
      </c>
      <c r="Q246" s="27">
        <f>+N246+O246+P246</f>
        <v>1994.3228066946556</v>
      </c>
      <c r="S246" s="71"/>
      <c r="T246" s="71"/>
      <c r="U246" s="71"/>
      <c r="V246" s="71"/>
      <c r="W246" s="71"/>
    </row>
    <row r="247" spans="1:23" ht="14.25" x14ac:dyDescent="0.25">
      <c r="A247" s="1">
        <v>29</v>
      </c>
      <c r="B247" s="203" t="s">
        <v>701</v>
      </c>
      <c r="C247" s="123" t="s">
        <v>692</v>
      </c>
      <c r="D247" s="107" t="s">
        <v>5</v>
      </c>
      <c r="E247" s="109">
        <v>42635</v>
      </c>
      <c r="F247" s="110"/>
      <c r="G247" s="107"/>
      <c r="H247" s="107"/>
      <c r="I247" s="122">
        <v>13984</v>
      </c>
      <c r="J247" s="121">
        <f>((I247/30.4)*40)/12</f>
        <v>1533.3333333333333</v>
      </c>
      <c r="K247" s="121">
        <f>(((I247/30.4)*20)*0.25)/12</f>
        <v>191.66666666666666</v>
      </c>
      <c r="L247" s="28"/>
      <c r="M247" s="28"/>
      <c r="N247" s="105">
        <v>40.67663774728743</v>
      </c>
      <c r="O247" s="105">
        <v>282.40233999999964</v>
      </c>
      <c r="P247" s="105">
        <v>1671.2438289473685</v>
      </c>
      <c r="Q247" s="27">
        <f>+N247+O247+P247</f>
        <v>1994.3228066946556</v>
      </c>
      <c r="S247" s="71"/>
      <c r="T247" s="71"/>
      <c r="U247" s="71"/>
      <c r="V247" s="71"/>
      <c r="W247" s="71"/>
    </row>
    <row r="248" spans="1:23" ht="14.25" x14ac:dyDescent="0.25">
      <c r="A248" s="1">
        <v>30</v>
      </c>
      <c r="B248" s="203" t="s">
        <v>700</v>
      </c>
      <c r="C248" s="123" t="s">
        <v>564</v>
      </c>
      <c r="D248" s="107" t="s">
        <v>5</v>
      </c>
      <c r="E248" s="109">
        <v>42635</v>
      </c>
      <c r="F248" s="110"/>
      <c r="G248" s="107"/>
      <c r="H248" s="107"/>
      <c r="I248" s="122">
        <v>13984</v>
      </c>
      <c r="J248" s="121">
        <f>((I248/30.4)*40)/12</f>
        <v>1533.3333333333333</v>
      </c>
      <c r="K248" s="121">
        <f>(((I248/30.4)*20)*0.25)/12</f>
        <v>191.66666666666666</v>
      </c>
      <c r="L248" s="28"/>
      <c r="M248" s="28"/>
      <c r="N248" s="105">
        <v>40.67663774728743</v>
      </c>
      <c r="O248" s="105">
        <v>282.40233999999964</v>
      </c>
      <c r="P248" s="105">
        <v>1671.2438289473685</v>
      </c>
      <c r="Q248" s="27">
        <f>+N248+O248+P248</f>
        <v>1994.3228066946556</v>
      </c>
      <c r="S248" s="71"/>
      <c r="T248" s="71"/>
      <c r="U248" s="71"/>
      <c r="V248" s="71"/>
      <c r="W248" s="71"/>
    </row>
    <row r="249" spans="1:23" ht="14.25" x14ac:dyDescent="0.25">
      <c r="A249" s="1">
        <v>31</v>
      </c>
      <c r="B249" s="203" t="s">
        <v>699</v>
      </c>
      <c r="C249" s="123" t="s">
        <v>564</v>
      </c>
      <c r="D249" s="107" t="s">
        <v>5</v>
      </c>
      <c r="E249" s="109">
        <v>43040</v>
      </c>
      <c r="F249" s="110"/>
      <c r="G249" s="107"/>
      <c r="H249" s="107"/>
      <c r="I249" s="122">
        <v>13984</v>
      </c>
      <c r="J249" s="121">
        <f>((I249/30.4)*40)/12</f>
        <v>1533.3333333333333</v>
      </c>
      <c r="K249" s="121">
        <f>(((I249/30.4)*20)*0.25)/12</f>
        <v>191.66666666666666</v>
      </c>
      <c r="L249" s="28"/>
      <c r="M249" s="28"/>
      <c r="N249" s="105">
        <v>40.67663774728743</v>
      </c>
      <c r="O249" s="105">
        <v>282.40233999999964</v>
      </c>
      <c r="P249" s="105">
        <v>1671.2438289473685</v>
      </c>
      <c r="Q249" s="27">
        <f>+N249+O249+P249</f>
        <v>1994.3228066946556</v>
      </c>
      <c r="S249" s="71"/>
      <c r="T249" s="71"/>
      <c r="U249" s="71"/>
      <c r="V249" s="71"/>
      <c r="W249" s="71"/>
    </row>
    <row r="250" spans="1:23" ht="14.25" x14ac:dyDescent="0.25">
      <c r="A250" s="1">
        <v>32</v>
      </c>
      <c r="B250" s="203" t="s">
        <v>698</v>
      </c>
      <c r="C250" s="123" t="s">
        <v>564</v>
      </c>
      <c r="D250" s="107" t="s">
        <v>5</v>
      </c>
      <c r="E250" s="109">
        <v>43040</v>
      </c>
      <c r="F250" s="110"/>
      <c r="G250" s="107"/>
      <c r="H250" s="107"/>
      <c r="I250" s="122">
        <v>13984</v>
      </c>
      <c r="J250" s="121">
        <f>((I250/30.4)*40)/12</f>
        <v>1533.3333333333333</v>
      </c>
      <c r="K250" s="121">
        <f>(((I250/30.4)*20)*0.25)/12</f>
        <v>191.66666666666666</v>
      </c>
      <c r="L250" s="28"/>
      <c r="M250" s="28"/>
      <c r="N250" s="105">
        <v>40.67663774728743</v>
      </c>
      <c r="O250" s="105">
        <v>282.40233999999964</v>
      </c>
      <c r="P250" s="105">
        <v>1671.2438289473685</v>
      </c>
      <c r="Q250" s="27">
        <f>+N250+O250+P250</f>
        <v>1994.3228066946556</v>
      </c>
      <c r="S250" s="71"/>
      <c r="T250" s="71"/>
      <c r="U250" s="71"/>
      <c r="V250" s="71"/>
      <c r="W250" s="71"/>
    </row>
    <row r="251" spans="1:23" ht="14.25" x14ac:dyDescent="0.25">
      <c r="A251" s="1">
        <v>33</v>
      </c>
      <c r="B251" s="125" t="s">
        <v>697</v>
      </c>
      <c r="C251" s="123" t="s">
        <v>564</v>
      </c>
      <c r="D251" s="107" t="s">
        <v>5</v>
      </c>
      <c r="E251" s="108">
        <v>43514</v>
      </c>
      <c r="F251" s="108"/>
      <c r="G251" s="107"/>
      <c r="H251" s="107"/>
      <c r="I251" s="105">
        <v>13984</v>
      </c>
      <c r="J251" s="121">
        <f>((I251/30.4)*40)/12</f>
        <v>1533.3333333333333</v>
      </c>
      <c r="K251" s="121">
        <f>(((I251/30.4)*20)*0.25)/12</f>
        <v>191.66666666666666</v>
      </c>
      <c r="L251" s="28"/>
      <c r="M251" s="28"/>
      <c r="N251" s="105">
        <v>40.67663774728743</v>
      </c>
      <c r="O251" s="105">
        <v>282.40233999999964</v>
      </c>
      <c r="P251" s="105">
        <v>1671.2438289473685</v>
      </c>
      <c r="Q251" s="27">
        <f>+N251+O251+P251</f>
        <v>1994.3228066946556</v>
      </c>
      <c r="S251" s="71"/>
      <c r="T251" s="71"/>
      <c r="U251" s="71"/>
      <c r="V251" s="71"/>
      <c r="W251" s="71"/>
    </row>
    <row r="252" spans="1:23" ht="14.25" x14ac:dyDescent="0.25">
      <c r="A252" s="1">
        <v>34</v>
      </c>
      <c r="B252" s="167" t="s">
        <v>696</v>
      </c>
      <c r="C252" s="123" t="s">
        <v>692</v>
      </c>
      <c r="D252" s="151" t="s">
        <v>5</v>
      </c>
      <c r="E252" s="166">
        <v>43514</v>
      </c>
      <c r="F252" s="166"/>
      <c r="G252" s="151"/>
      <c r="H252" s="151"/>
      <c r="I252" s="28">
        <v>13984</v>
      </c>
      <c r="J252" s="121">
        <f>((I252/30.4)*40)/12</f>
        <v>1533.3333333333333</v>
      </c>
      <c r="K252" s="121">
        <f>(((I252/30.4)*20)*0.25)/12</f>
        <v>191.66666666666666</v>
      </c>
      <c r="L252" s="28"/>
      <c r="M252" s="28"/>
      <c r="N252" s="28">
        <v>40.67663774728743</v>
      </c>
      <c r="O252" s="28">
        <v>282.40233999999964</v>
      </c>
      <c r="P252" s="28">
        <v>1671.2438289473685</v>
      </c>
      <c r="Q252" s="27">
        <f>+N252+O252+P252</f>
        <v>1994.3228066946556</v>
      </c>
      <c r="S252" s="71"/>
      <c r="T252" s="71"/>
      <c r="U252" s="71"/>
      <c r="V252" s="71"/>
      <c r="W252" s="71"/>
    </row>
    <row r="253" spans="1:23" ht="14.25" x14ac:dyDescent="0.25">
      <c r="A253" s="1">
        <v>35</v>
      </c>
      <c r="B253" s="154" t="s">
        <v>695</v>
      </c>
      <c r="C253" s="123" t="s">
        <v>564</v>
      </c>
      <c r="D253" s="151" t="s">
        <v>5</v>
      </c>
      <c r="E253" s="166">
        <v>43514</v>
      </c>
      <c r="F253" s="166"/>
      <c r="G253" s="151"/>
      <c r="H253" s="151"/>
      <c r="I253" s="28">
        <v>13984</v>
      </c>
      <c r="J253" s="121">
        <f>((I253/30.4)*40)/12</f>
        <v>1533.3333333333333</v>
      </c>
      <c r="K253" s="121">
        <f>(((I253/30.4)*20)*0.25)/12</f>
        <v>191.66666666666666</v>
      </c>
      <c r="L253" s="28"/>
      <c r="M253" s="28"/>
      <c r="N253" s="28">
        <v>40.67663774728743</v>
      </c>
      <c r="O253" s="28">
        <v>282.40233999999964</v>
      </c>
      <c r="P253" s="28">
        <v>1671.2438289473685</v>
      </c>
      <c r="Q253" s="27">
        <f>+N253+O253+P253</f>
        <v>1994.3228066946556</v>
      </c>
      <c r="S253" s="71"/>
      <c r="T253" s="71"/>
      <c r="U253" s="71"/>
      <c r="V253" s="71"/>
      <c r="W253" s="71"/>
    </row>
    <row r="254" spans="1:23" ht="14.25" x14ac:dyDescent="0.25">
      <c r="A254" s="1">
        <v>36</v>
      </c>
      <c r="B254" s="154" t="s">
        <v>694</v>
      </c>
      <c r="C254" s="123" t="s">
        <v>564</v>
      </c>
      <c r="D254" s="151" t="s">
        <v>5</v>
      </c>
      <c r="E254" s="166">
        <v>43514</v>
      </c>
      <c r="F254" s="166"/>
      <c r="G254" s="151"/>
      <c r="H254" s="151"/>
      <c r="I254" s="28">
        <v>13984</v>
      </c>
      <c r="J254" s="121">
        <f>((I254/30.4)*40)/12</f>
        <v>1533.3333333333333</v>
      </c>
      <c r="K254" s="121">
        <f>(((I254/30.4)*20)*0.25)/12</f>
        <v>191.66666666666666</v>
      </c>
      <c r="L254" s="28"/>
      <c r="M254" s="28"/>
      <c r="N254" s="28">
        <v>40.67663774728743</v>
      </c>
      <c r="O254" s="28">
        <v>282.40233999999964</v>
      </c>
      <c r="P254" s="28">
        <v>1671.2438289473685</v>
      </c>
      <c r="Q254" s="27">
        <f>+N254+O254+P254</f>
        <v>1994.3228066946556</v>
      </c>
      <c r="S254" s="71"/>
      <c r="T254" s="71"/>
      <c r="U254" s="71"/>
      <c r="V254" s="71"/>
      <c r="W254" s="71"/>
    </row>
    <row r="255" spans="1:23" ht="14.25" x14ac:dyDescent="0.25">
      <c r="A255" s="1">
        <v>37</v>
      </c>
      <c r="B255" s="154" t="s">
        <v>693</v>
      </c>
      <c r="C255" s="123" t="s">
        <v>692</v>
      </c>
      <c r="D255" s="151" t="s">
        <v>5</v>
      </c>
      <c r="E255" s="166">
        <v>43540</v>
      </c>
      <c r="F255" s="166"/>
      <c r="G255" s="151"/>
      <c r="H255" s="151"/>
      <c r="I255" s="28">
        <v>13984</v>
      </c>
      <c r="J255" s="121">
        <f>((I255/30.4)*40)/12</f>
        <v>1533.3333333333333</v>
      </c>
      <c r="K255" s="121">
        <f>(((I255/30.4)*20)*0.25)/12</f>
        <v>191.66666666666666</v>
      </c>
      <c r="L255" s="28"/>
      <c r="M255" s="28"/>
      <c r="N255" s="28">
        <v>40.67663774728743</v>
      </c>
      <c r="O255" s="28">
        <v>282.40233999999964</v>
      </c>
      <c r="P255" s="28">
        <v>1671.2438289473685</v>
      </c>
      <c r="Q255" s="27">
        <f>+N255+O255+P255</f>
        <v>1994.3228066946556</v>
      </c>
      <c r="S255" s="71"/>
      <c r="T255" s="71"/>
      <c r="U255" s="71"/>
      <c r="V255" s="71"/>
      <c r="W255" s="71"/>
    </row>
    <row r="256" spans="1:23" ht="14.25" x14ac:dyDescent="0.25">
      <c r="A256" s="1">
        <v>38</v>
      </c>
      <c r="B256" s="154" t="s">
        <v>691</v>
      </c>
      <c r="C256" s="123" t="s">
        <v>564</v>
      </c>
      <c r="D256" s="151" t="s">
        <v>5</v>
      </c>
      <c r="E256" s="166">
        <v>43540</v>
      </c>
      <c r="F256" s="166"/>
      <c r="G256" s="151"/>
      <c r="H256" s="151"/>
      <c r="I256" s="28">
        <v>13984</v>
      </c>
      <c r="J256" s="121">
        <f>((I256/30.4)*40)/12</f>
        <v>1533.3333333333333</v>
      </c>
      <c r="K256" s="121">
        <f>(((I256/30.4)*20)*0.25)/12</f>
        <v>191.66666666666666</v>
      </c>
      <c r="L256" s="28"/>
      <c r="M256" s="28"/>
      <c r="N256" s="28">
        <v>40.67663774728743</v>
      </c>
      <c r="O256" s="28">
        <v>282.40233999999964</v>
      </c>
      <c r="P256" s="28">
        <v>1671.2438289473685</v>
      </c>
      <c r="Q256" s="27">
        <f>+N256+O256+P256</f>
        <v>1994.3228066946556</v>
      </c>
      <c r="S256" s="71"/>
      <c r="T256" s="71"/>
      <c r="U256" s="71"/>
      <c r="V256" s="71"/>
      <c r="W256" s="71"/>
    </row>
    <row r="257" spans="1:23" ht="14.25" x14ac:dyDescent="0.25">
      <c r="A257" s="1">
        <v>39</v>
      </c>
      <c r="B257" s="154" t="s">
        <v>690</v>
      </c>
      <c r="C257" s="123" t="s">
        <v>564</v>
      </c>
      <c r="D257" s="151" t="s">
        <v>5</v>
      </c>
      <c r="E257" s="166">
        <v>43556</v>
      </c>
      <c r="F257" s="166"/>
      <c r="G257" s="151"/>
      <c r="H257" s="151"/>
      <c r="I257" s="28">
        <v>13984</v>
      </c>
      <c r="J257" s="121">
        <f>((I257/30.4)*40)/12</f>
        <v>1533.3333333333333</v>
      </c>
      <c r="K257" s="121">
        <f>(((I257/30.4)*20)*0.25)/12</f>
        <v>191.66666666666666</v>
      </c>
      <c r="L257" s="28"/>
      <c r="M257" s="28"/>
      <c r="N257" s="28">
        <v>40.67663774728743</v>
      </c>
      <c r="O257" s="28">
        <v>282.40233999999964</v>
      </c>
      <c r="P257" s="28">
        <v>1671.2438289473685</v>
      </c>
      <c r="Q257" s="27">
        <f>+N257+O257+P257</f>
        <v>1994.3228066946556</v>
      </c>
      <c r="S257" s="71"/>
      <c r="T257" s="71"/>
      <c r="U257" s="71"/>
      <c r="V257" s="71"/>
      <c r="W257" s="71"/>
    </row>
    <row r="258" spans="1:23" ht="14.25" x14ac:dyDescent="0.25">
      <c r="A258" s="1">
        <v>40</v>
      </c>
      <c r="B258" s="154" t="s">
        <v>689</v>
      </c>
      <c r="C258" s="123" t="s">
        <v>688</v>
      </c>
      <c r="D258" s="151" t="s">
        <v>5</v>
      </c>
      <c r="E258" s="166">
        <v>43497</v>
      </c>
      <c r="F258" s="166"/>
      <c r="G258" s="151"/>
      <c r="H258" s="151"/>
      <c r="I258" s="28">
        <v>6262.4</v>
      </c>
      <c r="J258" s="121">
        <f>((I258/30.4)*40)/12</f>
        <v>686.66666666666663</v>
      </c>
      <c r="K258" s="121">
        <f>(((I258/30.4)*20)*0.25)/12</f>
        <v>85.833333333333329</v>
      </c>
      <c r="L258" s="28"/>
      <c r="M258" s="28"/>
      <c r="N258" s="28">
        <v>0.24289745094646478</v>
      </c>
      <c r="O258" s="28">
        <v>51.728053333333399</v>
      </c>
      <c r="P258" s="28">
        <v>179.51688947368422</v>
      </c>
      <c r="Q258" s="27">
        <f>+N258+O258+P258</f>
        <v>231.48784025796408</v>
      </c>
      <c r="S258" s="71"/>
      <c r="T258" s="71"/>
      <c r="U258" s="71"/>
      <c r="V258" s="71"/>
      <c r="W258" s="71"/>
    </row>
    <row r="259" spans="1:23" ht="14.25" x14ac:dyDescent="0.25">
      <c r="A259" s="1">
        <v>41</v>
      </c>
      <c r="B259" s="154" t="s">
        <v>687</v>
      </c>
      <c r="C259" s="123" t="s">
        <v>564</v>
      </c>
      <c r="D259" s="151" t="s">
        <v>5</v>
      </c>
      <c r="E259" s="166">
        <v>43512</v>
      </c>
      <c r="F259" s="166"/>
      <c r="G259" s="151"/>
      <c r="H259" s="151"/>
      <c r="I259" s="28">
        <v>13984</v>
      </c>
      <c r="J259" s="121">
        <f>((I259/30.4)*40)/12</f>
        <v>1533.3333333333333</v>
      </c>
      <c r="K259" s="121">
        <f>(((I259/30.4)*20)*0.25)/12</f>
        <v>191.66666666666666</v>
      </c>
      <c r="L259" s="28"/>
      <c r="M259" s="28"/>
      <c r="N259" s="28">
        <v>40.67663774728743</v>
      </c>
      <c r="O259" s="28">
        <v>282.40233999999964</v>
      </c>
      <c r="P259" s="28">
        <v>1671.2438289473685</v>
      </c>
      <c r="Q259" s="27">
        <f>+N259+O259+P259</f>
        <v>1994.3228066946556</v>
      </c>
      <c r="S259" s="71"/>
      <c r="T259" s="71"/>
      <c r="U259" s="71"/>
      <c r="V259" s="71"/>
      <c r="W259" s="71"/>
    </row>
    <row r="260" spans="1:23" ht="15" thickBot="1" x14ac:dyDescent="0.3">
      <c r="B260" s="150"/>
      <c r="C260" s="85"/>
      <c r="D260" s="83"/>
      <c r="E260" s="84"/>
      <c r="F260" s="84"/>
      <c r="G260" s="83"/>
      <c r="H260" s="83"/>
      <c r="I260" s="22"/>
      <c r="J260" s="99"/>
      <c r="K260" s="99"/>
      <c r="L260" s="22"/>
      <c r="M260" s="22"/>
      <c r="N260" s="22"/>
      <c r="O260" s="22"/>
      <c r="P260" s="22"/>
      <c r="Q260" s="21"/>
    </row>
    <row r="261" spans="1:23" ht="15" thickBot="1" x14ac:dyDescent="0.3">
      <c r="B261" s="10"/>
      <c r="C261" s="10"/>
      <c r="D261" s="95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23" ht="12.75" customHeight="1" x14ac:dyDescent="0.25">
      <c r="B262" s="10"/>
      <c r="C262" s="10"/>
      <c r="D262" s="17"/>
      <c r="E262" s="16" t="s">
        <v>1</v>
      </c>
      <c r="F262" s="15"/>
      <c r="G262" s="14"/>
      <c r="H262" s="201"/>
      <c r="I262" s="178">
        <f>SUM(I219:I260)</f>
        <v>644642.03200000001</v>
      </c>
      <c r="J262" s="178">
        <f>SUM(J219:J260)</f>
        <v>70684.433333333378</v>
      </c>
      <c r="K262" s="178">
        <f>SUM(K219:K260)</f>
        <v>8835.5541666666722</v>
      </c>
      <c r="L262" s="178">
        <f>SUM(L219:L260)</f>
        <v>0</v>
      </c>
      <c r="M262" s="178">
        <f>SUM(M219:M260)</f>
        <v>0</v>
      </c>
      <c r="N262" s="178">
        <f>SUM(N219:N260)</f>
        <v>2150.8620203534692</v>
      </c>
      <c r="O262" s="178">
        <f>SUM(O219:O260)</f>
        <v>13550.579186600888</v>
      </c>
      <c r="P262" s="178">
        <f>SUM(P219:P260)</f>
        <v>84485.599315263084</v>
      </c>
      <c r="Q262" s="178">
        <f>SUM(Q219:Q260)</f>
        <v>100187.04052221758</v>
      </c>
    </row>
    <row r="263" spans="1:23" ht="13.5" customHeight="1" thickBot="1" x14ac:dyDescent="0.3">
      <c r="B263" s="11"/>
      <c r="C263" s="10"/>
      <c r="D263" s="10"/>
      <c r="E263" s="9" t="s">
        <v>0</v>
      </c>
      <c r="F263" s="8"/>
      <c r="G263" s="7"/>
      <c r="H263" s="6"/>
      <c r="I263" s="5">
        <f>+I262*12</f>
        <v>7735704.3839999996</v>
      </c>
      <c r="J263" s="5">
        <f>+J262*12</f>
        <v>848213.20000000054</v>
      </c>
      <c r="K263" s="5">
        <f>+K262*12</f>
        <v>106026.65000000007</v>
      </c>
      <c r="L263" s="5">
        <f>+L262*6</f>
        <v>0</v>
      </c>
      <c r="M263" s="5">
        <f>+M262*6</f>
        <v>0</v>
      </c>
      <c r="N263" s="5">
        <f>+N262*12</f>
        <v>25810.344244241631</v>
      </c>
      <c r="O263" s="5">
        <f>+O262*12</f>
        <v>162606.95023921065</v>
      </c>
      <c r="P263" s="5">
        <f>+P262*12</f>
        <v>1013827.1917831569</v>
      </c>
      <c r="Q263" s="5">
        <f>+Q262*12</f>
        <v>1202244.4862666109</v>
      </c>
    </row>
    <row r="264" spans="1:23" ht="14.25" x14ac:dyDescent="0.25">
      <c r="B264" s="10"/>
      <c r="C264" s="10"/>
      <c r="D264" s="10"/>
      <c r="E264" s="10"/>
      <c r="F264" s="10"/>
      <c r="G264" s="10"/>
      <c r="H264" s="10"/>
      <c r="I264" s="129"/>
      <c r="J264" s="10"/>
      <c r="K264" s="10"/>
      <c r="L264" s="10"/>
      <c r="M264" s="10"/>
      <c r="N264" s="10"/>
      <c r="O264" s="10"/>
      <c r="P264" s="10"/>
      <c r="Q264" s="10"/>
    </row>
    <row r="265" spans="1:23" ht="14.25" x14ac:dyDescent="0.25">
      <c r="B265" s="10"/>
      <c r="C265" s="10"/>
      <c r="D265" s="10"/>
      <c r="E265" s="10"/>
      <c r="F265" s="10"/>
      <c r="G265" s="10"/>
      <c r="H265" s="10"/>
      <c r="I265" s="129">
        <f>I700+I263+I432</f>
        <v>10391911.68</v>
      </c>
      <c r="J265" s="129">
        <f>J700+J263+J432</f>
        <v>1139464.0000000005</v>
      </c>
      <c r="K265" s="129">
        <f>K700+K263+K432</f>
        <v>142433.00000000006</v>
      </c>
      <c r="L265" s="10"/>
      <c r="M265" s="10"/>
      <c r="N265" s="10"/>
      <c r="O265" s="10"/>
      <c r="P265" s="10"/>
      <c r="Q265" s="10"/>
    </row>
    <row r="266" spans="1:23" ht="14.25" x14ac:dyDescent="0.25">
      <c r="B266" s="10"/>
      <c r="C266" s="10"/>
      <c r="D266" s="10"/>
      <c r="E266" s="10"/>
      <c r="F266" s="10"/>
      <c r="G266" s="10"/>
      <c r="H266" s="10"/>
      <c r="I266" s="129">
        <f>I265+J265+K265</f>
        <v>11673808.68</v>
      </c>
      <c r="J266" s="10"/>
      <c r="K266" s="129"/>
      <c r="L266" s="10"/>
      <c r="M266" s="10"/>
      <c r="N266" s="10"/>
      <c r="O266" s="10"/>
      <c r="P266" s="10"/>
      <c r="Q266" s="10"/>
    </row>
    <row r="267" spans="1:23" ht="15" thickBot="1" x14ac:dyDescent="0.3">
      <c r="B267" s="10" t="s">
        <v>686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23" ht="14.25" x14ac:dyDescent="0.25">
      <c r="B268" s="70" t="s">
        <v>27</v>
      </c>
      <c r="C268" s="69"/>
      <c r="D268" s="68" t="s">
        <v>26</v>
      </c>
      <c r="E268" s="68"/>
      <c r="F268" s="68"/>
      <c r="G268" s="68"/>
      <c r="H268" s="68"/>
      <c r="I268" s="68"/>
      <c r="J268" s="68"/>
      <c r="K268" s="67" t="s">
        <v>25</v>
      </c>
      <c r="L268" s="67"/>
      <c r="M268" s="67"/>
      <c r="N268" s="67"/>
      <c r="O268" s="67"/>
      <c r="P268" s="67"/>
      <c r="Q268" s="66"/>
    </row>
    <row r="269" spans="1:23" ht="14.25" x14ac:dyDescent="0.25">
      <c r="B269" s="65" t="s">
        <v>24</v>
      </c>
      <c r="C269" s="64"/>
      <c r="D269" s="64"/>
      <c r="E269" s="64"/>
      <c r="F269" s="64"/>
      <c r="G269" s="64"/>
      <c r="H269" s="10"/>
      <c r="I269" s="61"/>
      <c r="J269" s="61"/>
      <c r="K269" s="61"/>
      <c r="L269" s="61"/>
      <c r="M269" s="61"/>
      <c r="N269" s="61"/>
      <c r="O269" s="61"/>
      <c r="P269" s="61"/>
      <c r="Q269" s="60"/>
    </row>
    <row r="270" spans="1:23" ht="14.25" x14ac:dyDescent="0.25">
      <c r="B270" s="65" t="s">
        <v>685</v>
      </c>
      <c r="C270" s="96"/>
      <c r="D270" s="96"/>
      <c r="E270" s="96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0"/>
    </row>
    <row r="271" spans="1:23" ht="15" thickBot="1" x14ac:dyDescent="0.3">
      <c r="B271" s="59" t="s">
        <v>81</v>
      </c>
      <c r="C271" s="58"/>
      <c r="D271" s="58"/>
      <c r="E271" s="58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6"/>
    </row>
    <row r="272" spans="1:23" ht="15" thickBot="1" x14ac:dyDescent="0.3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9" ht="14.25" x14ac:dyDescent="0.2">
      <c r="B273" s="55" t="s">
        <v>21</v>
      </c>
      <c r="C273" s="54" t="s">
        <v>20</v>
      </c>
      <c r="D273" s="54" t="s">
        <v>19</v>
      </c>
      <c r="E273" s="54" t="s">
        <v>18</v>
      </c>
      <c r="F273" s="54" t="s">
        <v>17</v>
      </c>
      <c r="G273" s="54" t="s">
        <v>16</v>
      </c>
      <c r="H273" s="53"/>
      <c r="I273" s="51" t="s">
        <v>15</v>
      </c>
      <c r="J273" s="51" t="s">
        <v>14</v>
      </c>
      <c r="K273" s="51" t="s">
        <v>13</v>
      </c>
      <c r="L273" s="51" t="s">
        <v>684</v>
      </c>
      <c r="M273" s="52"/>
      <c r="N273" s="51" t="s">
        <v>11</v>
      </c>
      <c r="O273" s="51" t="s">
        <v>10</v>
      </c>
      <c r="P273" s="51" t="s">
        <v>9</v>
      </c>
      <c r="Q273" s="50" t="s">
        <v>8</v>
      </c>
    </row>
    <row r="274" spans="1:19" ht="20.25" customHeight="1" thickBot="1" x14ac:dyDescent="0.3">
      <c r="B274" s="49"/>
      <c r="C274" s="48"/>
      <c r="D274" s="48"/>
      <c r="E274" s="48"/>
      <c r="F274" s="48"/>
      <c r="G274" s="48"/>
      <c r="H274" s="47"/>
      <c r="I274" s="46"/>
      <c r="J274" s="46"/>
      <c r="K274" s="46"/>
      <c r="L274" s="46"/>
      <c r="M274" s="45"/>
      <c r="N274" s="44"/>
      <c r="O274" s="44"/>
      <c r="P274" s="44"/>
      <c r="Q274" s="43"/>
    </row>
    <row r="275" spans="1:19" ht="15" thickBot="1" x14ac:dyDescent="0.3">
      <c r="B275" s="10"/>
      <c r="C275" s="10"/>
      <c r="D275" s="95"/>
      <c r="E275" s="10"/>
      <c r="F275" s="10"/>
      <c r="G275" s="10"/>
      <c r="H275" s="10"/>
      <c r="I275" s="10"/>
      <c r="J275" s="10"/>
      <c r="K275" s="10"/>
      <c r="L275" s="20"/>
      <c r="M275" s="10"/>
      <c r="N275" s="10"/>
      <c r="O275" s="10"/>
      <c r="P275" s="10"/>
      <c r="Q275" s="10"/>
    </row>
    <row r="276" spans="1:19" ht="14.25" x14ac:dyDescent="0.25">
      <c r="A276" s="1">
        <v>1</v>
      </c>
      <c r="B276" s="146" t="s">
        <v>683</v>
      </c>
      <c r="C276" s="145" t="s">
        <v>604</v>
      </c>
      <c r="D276" s="143" t="s">
        <v>5</v>
      </c>
      <c r="E276" s="144">
        <v>42532</v>
      </c>
      <c r="F276" s="115" t="s">
        <v>682</v>
      </c>
      <c r="G276" s="143" t="s">
        <v>681</v>
      </c>
      <c r="H276" s="143"/>
      <c r="I276" s="142">
        <v>17642.64</v>
      </c>
      <c r="J276" s="82">
        <f>((I276/30.4)*40)/12</f>
        <v>1934.5</v>
      </c>
      <c r="K276" s="82">
        <f>(((I276/30.4)*20)*0.25)/12</f>
        <v>241.8125</v>
      </c>
      <c r="L276" s="113">
        <v>0</v>
      </c>
      <c r="M276" s="113"/>
      <c r="N276" s="113">
        <v>61.675692977550852</v>
      </c>
      <c r="O276" s="82">
        <v>368.0897599999999</v>
      </c>
      <c r="P276" s="82">
        <v>2442.430608947368</v>
      </c>
      <c r="Q276" s="141">
        <f>+N276+O276+P276</f>
        <v>2872.1960619249189</v>
      </c>
      <c r="S276" s="71"/>
    </row>
    <row r="277" spans="1:19" ht="14.25" x14ac:dyDescent="0.25">
      <c r="A277" s="1">
        <v>2</v>
      </c>
      <c r="B277" s="154" t="s">
        <v>680</v>
      </c>
      <c r="C277" s="155" t="s">
        <v>564</v>
      </c>
      <c r="D277" s="151" t="s">
        <v>5</v>
      </c>
      <c r="E277" s="152">
        <v>41974</v>
      </c>
      <c r="F277" s="38" t="s">
        <v>679</v>
      </c>
      <c r="G277" s="151" t="s">
        <v>678</v>
      </c>
      <c r="H277" s="151"/>
      <c r="I277" s="30">
        <v>13984</v>
      </c>
      <c r="J277" s="121">
        <f>((I277/30.4)*40)/12</f>
        <v>1533.3333333333333</v>
      </c>
      <c r="K277" s="121">
        <f>(((I277/30.4)*20)*0.25)/12</f>
        <v>191.66666666666666</v>
      </c>
      <c r="L277" s="28">
        <v>0</v>
      </c>
      <c r="M277" s="28"/>
      <c r="N277" s="28">
        <v>40.67663774728743</v>
      </c>
      <c r="O277" s="28">
        <v>282.40233999999964</v>
      </c>
      <c r="P277" s="28">
        <v>1671.2438289473685</v>
      </c>
      <c r="Q277" s="27">
        <f>+N277+O277+P277</f>
        <v>1994.3228066946556</v>
      </c>
    </row>
    <row r="278" spans="1:19" ht="14.25" x14ac:dyDescent="0.25">
      <c r="A278" s="1">
        <v>3</v>
      </c>
      <c r="B278" s="154" t="s">
        <v>677</v>
      </c>
      <c r="C278" s="155" t="s">
        <v>564</v>
      </c>
      <c r="D278" s="151" t="s">
        <v>5</v>
      </c>
      <c r="E278" s="152">
        <v>41852</v>
      </c>
      <c r="F278" s="38" t="s">
        <v>676</v>
      </c>
      <c r="G278" s="151" t="s">
        <v>675</v>
      </c>
      <c r="H278" s="151"/>
      <c r="I278" s="30">
        <v>13984</v>
      </c>
      <c r="J278" s="121">
        <f>((I278/30.4)*40)/12</f>
        <v>1533.3333333333333</v>
      </c>
      <c r="K278" s="121">
        <f>(((I278/30.4)*20)*0.25)/12</f>
        <v>191.66666666666666</v>
      </c>
      <c r="L278" s="28">
        <v>0</v>
      </c>
      <c r="M278" s="28"/>
      <c r="N278" s="28">
        <v>40.67663774728743</v>
      </c>
      <c r="O278" s="28">
        <v>282.40233999999964</v>
      </c>
      <c r="P278" s="28">
        <v>1671.2438289473685</v>
      </c>
      <c r="Q278" s="27">
        <f>+N278+O278+P278</f>
        <v>1994.3228066946556</v>
      </c>
    </row>
    <row r="279" spans="1:19" ht="14.25" x14ac:dyDescent="0.25">
      <c r="A279" s="1">
        <v>4</v>
      </c>
      <c r="B279" s="154" t="s">
        <v>674</v>
      </c>
      <c r="C279" s="155" t="s">
        <v>661</v>
      </c>
      <c r="D279" s="151" t="s">
        <v>5</v>
      </c>
      <c r="E279" s="152">
        <v>41974</v>
      </c>
      <c r="F279" s="38" t="s">
        <v>673</v>
      </c>
      <c r="G279" s="151" t="s">
        <v>672</v>
      </c>
      <c r="H279" s="151"/>
      <c r="I279" s="30">
        <v>15466</v>
      </c>
      <c r="J279" s="121">
        <f>((I279/30.4)*40)/12</f>
        <v>1695.8333333333333</v>
      </c>
      <c r="K279" s="121">
        <f>(((I279/30.4)*20)*0.25)/12</f>
        <v>211.97916666666666</v>
      </c>
      <c r="L279" s="28">
        <v>0</v>
      </c>
      <c r="M279" s="28"/>
      <c r="N279" s="28">
        <v>40.67663774728743</v>
      </c>
      <c r="O279" s="28">
        <v>282.40233999999964</v>
      </c>
      <c r="P279" s="28">
        <v>1671.2438289473685</v>
      </c>
      <c r="Q279" s="27">
        <f>+N279+O279+P279</f>
        <v>1994.3228066946556</v>
      </c>
    </row>
    <row r="280" spans="1:19" ht="14.25" x14ac:dyDescent="0.25">
      <c r="A280" s="1">
        <v>5</v>
      </c>
      <c r="B280" s="154" t="s">
        <v>671</v>
      </c>
      <c r="C280" s="155" t="s">
        <v>564</v>
      </c>
      <c r="D280" s="151" t="s">
        <v>5</v>
      </c>
      <c r="E280" s="152">
        <v>41974</v>
      </c>
      <c r="F280" s="38" t="s">
        <v>670</v>
      </c>
      <c r="G280" s="151" t="s">
        <v>669</v>
      </c>
      <c r="H280" s="151"/>
      <c r="I280" s="30">
        <v>13984</v>
      </c>
      <c r="J280" s="121">
        <f>((I280/30.4)*40)/12</f>
        <v>1533.3333333333333</v>
      </c>
      <c r="K280" s="121">
        <f>(((I280/30.4)*20)*0.25)/12</f>
        <v>191.66666666666666</v>
      </c>
      <c r="L280" s="28">
        <v>0</v>
      </c>
      <c r="M280" s="28"/>
      <c r="N280" s="28">
        <v>40.67663774728743</v>
      </c>
      <c r="O280" s="28">
        <v>282.40233999999964</v>
      </c>
      <c r="P280" s="28">
        <v>1671.2438289473685</v>
      </c>
      <c r="Q280" s="27">
        <f>+N280+O280+P280</f>
        <v>1994.3228066946556</v>
      </c>
    </row>
    <row r="281" spans="1:19" ht="14.25" x14ac:dyDescent="0.25">
      <c r="A281" s="1">
        <v>6</v>
      </c>
      <c r="B281" s="154" t="s">
        <v>668</v>
      </c>
      <c r="C281" s="155" t="s">
        <v>564</v>
      </c>
      <c r="D281" s="151" t="s">
        <v>5</v>
      </c>
      <c r="E281" s="152">
        <v>41852</v>
      </c>
      <c r="F281" s="38" t="s">
        <v>667</v>
      </c>
      <c r="G281" s="151" t="s">
        <v>666</v>
      </c>
      <c r="H281" s="151"/>
      <c r="I281" s="30">
        <v>13984</v>
      </c>
      <c r="J281" s="121">
        <f>((I281/30.4)*40)/12</f>
        <v>1533.3333333333333</v>
      </c>
      <c r="K281" s="121">
        <f>(((I281/30.4)*20)*0.25)/12</f>
        <v>191.66666666666666</v>
      </c>
      <c r="L281" s="28">
        <v>0</v>
      </c>
      <c r="M281" s="28"/>
      <c r="N281" s="28">
        <v>49.182609569655661</v>
      </c>
      <c r="O281" s="28">
        <v>317.11127200000004</v>
      </c>
      <c r="P281" s="28">
        <v>1983.624216947368</v>
      </c>
      <c r="Q281" s="27">
        <f>+N281+O281+P281</f>
        <v>2349.9180985170237</v>
      </c>
    </row>
    <row r="282" spans="1:19" ht="14.25" x14ac:dyDescent="0.25">
      <c r="A282" s="1">
        <v>7</v>
      </c>
      <c r="B282" s="154" t="s">
        <v>665</v>
      </c>
      <c r="C282" s="155" t="s">
        <v>564</v>
      </c>
      <c r="D282" s="151" t="s">
        <v>5</v>
      </c>
      <c r="E282" s="152">
        <v>41974</v>
      </c>
      <c r="F282" s="38" t="s">
        <v>664</v>
      </c>
      <c r="G282" s="151" t="s">
        <v>663</v>
      </c>
      <c r="H282" s="151"/>
      <c r="I282" s="30">
        <v>13984</v>
      </c>
      <c r="J282" s="121">
        <f>((I282/30.4)*40)/12</f>
        <v>1533.3333333333333</v>
      </c>
      <c r="K282" s="121">
        <f>(((I282/30.4)*20)*0.25)/12</f>
        <v>191.66666666666666</v>
      </c>
      <c r="L282" s="28">
        <v>0</v>
      </c>
      <c r="M282" s="28"/>
      <c r="N282" s="28">
        <v>40.67663774728743</v>
      </c>
      <c r="O282" s="28">
        <v>282.40233999999964</v>
      </c>
      <c r="P282" s="28">
        <v>1671.2438289473685</v>
      </c>
      <c r="Q282" s="27">
        <f>+N282+O282+P282</f>
        <v>1994.3228066946556</v>
      </c>
    </row>
    <row r="283" spans="1:19" ht="14.25" x14ac:dyDescent="0.25">
      <c r="A283" s="1">
        <v>8</v>
      </c>
      <c r="B283" s="154" t="s">
        <v>662</v>
      </c>
      <c r="C283" s="155" t="s">
        <v>661</v>
      </c>
      <c r="D283" s="151" t="s">
        <v>5</v>
      </c>
      <c r="E283" s="152">
        <v>41852</v>
      </c>
      <c r="F283" s="38" t="s">
        <v>660</v>
      </c>
      <c r="G283" s="151" t="s">
        <v>659</v>
      </c>
      <c r="H283" s="151"/>
      <c r="I283" s="30">
        <v>15466</v>
      </c>
      <c r="J283" s="121">
        <f>((I283/30.4)*40)/12</f>
        <v>1695.8333333333333</v>
      </c>
      <c r="K283" s="121">
        <f>(((I283/30.4)*20)*0.25)/12</f>
        <v>211.97916666666666</v>
      </c>
      <c r="L283" s="28">
        <v>0</v>
      </c>
      <c r="M283" s="28"/>
      <c r="N283" s="28">
        <v>61.675692977550852</v>
      </c>
      <c r="O283" s="28">
        <v>368.0897599999999</v>
      </c>
      <c r="P283" s="28">
        <v>2442.430608947368</v>
      </c>
      <c r="Q283" s="27">
        <f>+N283+O283+P283</f>
        <v>2872.1960619249189</v>
      </c>
    </row>
    <row r="284" spans="1:19" ht="14.25" x14ac:dyDescent="0.25">
      <c r="A284" s="1">
        <v>9</v>
      </c>
      <c r="B284" s="154" t="s">
        <v>658</v>
      </c>
      <c r="C284" s="155" t="s">
        <v>604</v>
      </c>
      <c r="D284" s="151" t="s">
        <v>5</v>
      </c>
      <c r="E284" s="152">
        <v>41852</v>
      </c>
      <c r="F284" s="38" t="s">
        <v>657</v>
      </c>
      <c r="G284" s="151" t="s">
        <v>656</v>
      </c>
      <c r="H284" s="151"/>
      <c r="I284" s="30">
        <v>17642.64</v>
      </c>
      <c r="J284" s="121">
        <f>((I284/30.4)*40)/12</f>
        <v>1934.5</v>
      </c>
      <c r="K284" s="121">
        <f>(((I284/30.4)*20)*0.25)/12</f>
        <v>241.8125</v>
      </c>
      <c r="L284" s="28">
        <v>0</v>
      </c>
      <c r="M284" s="28"/>
      <c r="N284" s="28">
        <v>40.67663774728743</v>
      </c>
      <c r="O284" s="28">
        <v>282.40233999999964</v>
      </c>
      <c r="P284" s="28">
        <v>1671.2438289473685</v>
      </c>
      <c r="Q284" s="27">
        <f>+N284+O284+P284</f>
        <v>1994.3228066946556</v>
      </c>
    </row>
    <row r="285" spans="1:19" ht="14.25" x14ac:dyDescent="0.25">
      <c r="A285" s="1">
        <v>10</v>
      </c>
      <c r="B285" s="154" t="s">
        <v>655</v>
      </c>
      <c r="C285" s="155" t="s">
        <v>564</v>
      </c>
      <c r="D285" s="151" t="s">
        <v>5</v>
      </c>
      <c r="E285" s="152">
        <v>41852</v>
      </c>
      <c r="F285" s="38" t="s">
        <v>654</v>
      </c>
      <c r="G285" s="151" t="s">
        <v>653</v>
      </c>
      <c r="H285" s="151"/>
      <c r="I285" s="30">
        <v>13984</v>
      </c>
      <c r="J285" s="121">
        <f>((I285/30.4)*40)/12</f>
        <v>1533.3333333333333</v>
      </c>
      <c r="K285" s="121">
        <f>(((I285/30.4)*20)*0.25)/12</f>
        <v>191.66666666666666</v>
      </c>
      <c r="L285" s="28">
        <v>0</v>
      </c>
      <c r="M285" s="28"/>
      <c r="N285" s="28">
        <v>40.67663774728743</v>
      </c>
      <c r="O285" s="28">
        <v>282.40233999999964</v>
      </c>
      <c r="P285" s="28">
        <v>1671.2438289473685</v>
      </c>
      <c r="Q285" s="27">
        <f>+N285+O285+P285</f>
        <v>1994.3228066946556</v>
      </c>
    </row>
    <row r="286" spans="1:19" ht="14.25" x14ac:dyDescent="0.25">
      <c r="A286" s="1">
        <v>11</v>
      </c>
      <c r="B286" s="154" t="s">
        <v>652</v>
      </c>
      <c r="C286" s="155" t="s">
        <v>604</v>
      </c>
      <c r="D286" s="151" t="s">
        <v>5</v>
      </c>
      <c r="E286" s="152">
        <v>42815</v>
      </c>
      <c r="F286" s="38" t="s">
        <v>651</v>
      </c>
      <c r="G286" s="151" t="s">
        <v>650</v>
      </c>
      <c r="H286" s="151"/>
      <c r="I286" s="30">
        <v>17642.64</v>
      </c>
      <c r="J286" s="121">
        <f>((I286/30.4)*40)/12</f>
        <v>1934.5</v>
      </c>
      <c r="K286" s="121">
        <f>(((I286/30.4)*20)*0.25)/12</f>
        <v>241.8125</v>
      </c>
      <c r="L286" s="28">
        <v>0</v>
      </c>
      <c r="M286" s="28"/>
      <c r="N286" s="28">
        <v>49.182609569655661</v>
      </c>
      <c r="O286" s="28">
        <v>317.11127200000004</v>
      </c>
      <c r="P286" s="28">
        <v>1983.624216947368</v>
      </c>
      <c r="Q286" s="27">
        <f>+N286+O286+P286</f>
        <v>2349.9180985170237</v>
      </c>
    </row>
    <row r="287" spans="1:19" ht="14.25" x14ac:dyDescent="0.25">
      <c r="A287" s="1">
        <v>12</v>
      </c>
      <c r="B287" s="203" t="s">
        <v>649</v>
      </c>
      <c r="C287" s="123" t="s">
        <v>564</v>
      </c>
      <c r="D287" s="107" t="s">
        <v>5</v>
      </c>
      <c r="E287" s="109">
        <v>42815</v>
      </c>
      <c r="F287" s="110" t="s">
        <v>648</v>
      </c>
      <c r="G287" s="107" t="s">
        <v>647</v>
      </c>
      <c r="H287" s="107"/>
      <c r="I287" s="122">
        <v>13984</v>
      </c>
      <c r="J287" s="121">
        <f>((I287/30.4)*40)/12</f>
        <v>1533.3333333333333</v>
      </c>
      <c r="K287" s="121">
        <f>(((I287/30.4)*20)*0.25)/12</f>
        <v>191.66666666666666</v>
      </c>
      <c r="L287" s="28">
        <v>0</v>
      </c>
      <c r="M287" s="105"/>
      <c r="N287" s="105">
        <v>49.182609569655661</v>
      </c>
      <c r="O287" s="105">
        <v>317.11127200000004</v>
      </c>
      <c r="P287" s="105">
        <v>1983.624216947368</v>
      </c>
      <c r="Q287" s="27">
        <f>+N287+O287+P287</f>
        <v>2349.9180985170237</v>
      </c>
    </row>
    <row r="288" spans="1:19" ht="14.25" x14ac:dyDescent="0.25">
      <c r="A288" s="1">
        <v>13</v>
      </c>
      <c r="B288" s="203" t="s">
        <v>646</v>
      </c>
      <c r="C288" s="123" t="s">
        <v>564</v>
      </c>
      <c r="D288" s="107" t="s">
        <v>5</v>
      </c>
      <c r="E288" s="109">
        <v>42979</v>
      </c>
      <c r="F288" s="110" t="s">
        <v>645</v>
      </c>
      <c r="G288" s="107" t="s">
        <v>644</v>
      </c>
      <c r="H288" s="107"/>
      <c r="I288" s="122">
        <v>13984</v>
      </c>
      <c r="J288" s="121">
        <f>((I288/30.4)*40)/12</f>
        <v>1533.3333333333333</v>
      </c>
      <c r="K288" s="121">
        <f>(((I288/30.4)*20)*0.25)/12</f>
        <v>191.66666666666666</v>
      </c>
      <c r="L288" s="28">
        <v>0</v>
      </c>
      <c r="M288" s="105"/>
      <c r="N288" s="105">
        <v>61.675692977550852</v>
      </c>
      <c r="O288" s="105">
        <v>368.0897599999999</v>
      </c>
      <c r="P288" s="105">
        <v>2442.430608947368</v>
      </c>
      <c r="Q288" s="27">
        <f>+N288+O288+P288</f>
        <v>2872.1960619249189</v>
      </c>
    </row>
    <row r="289" spans="1:17" ht="14.25" x14ac:dyDescent="0.25">
      <c r="A289" s="1">
        <v>14</v>
      </c>
      <c r="B289" s="203" t="s">
        <v>643</v>
      </c>
      <c r="C289" s="123" t="s">
        <v>564</v>
      </c>
      <c r="D289" s="107" t="s">
        <v>5</v>
      </c>
      <c r="E289" s="109">
        <v>43101</v>
      </c>
      <c r="F289" s="110" t="s">
        <v>642</v>
      </c>
      <c r="G289" s="107" t="s">
        <v>641</v>
      </c>
      <c r="H289" s="107"/>
      <c r="I289" s="122">
        <v>13984</v>
      </c>
      <c r="J289" s="121">
        <f>((I289/30.4)*40)/12</f>
        <v>1533.3333333333333</v>
      </c>
      <c r="K289" s="121">
        <f>(((I289/30.4)*20)*0.25)/12</f>
        <v>191.66666666666666</v>
      </c>
      <c r="L289" s="28">
        <v>0</v>
      </c>
      <c r="M289" s="105"/>
      <c r="N289" s="105">
        <v>40.67663774728743</v>
      </c>
      <c r="O289" s="105">
        <v>282.40233999999964</v>
      </c>
      <c r="P289" s="105">
        <v>1671.2438289473685</v>
      </c>
      <c r="Q289" s="27">
        <f>+N289+O289+P289</f>
        <v>1994.3228066946556</v>
      </c>
    </row>
    <row r="290" spans="1:17" ht="14.25" x14ac:dyDescent="0.25">
      <c r="A290" s="1">
        <v>15</v>
      </c>
      <c r="B290" s="203" t="s">
        <v>640</v>
      </c>
      <c r="C290" s="123" t="s">
        <v>564</v>
      </c>
      <c r="D290" s="107" t="s">
        <v>5</v>
      </c>
      <c r="E290" s="109">
        <v>43101</v>
      </c>
      <c r="F290" s="110" t="s">
        <v>639</v>
      </c>
      <c r="G290" s="107" t="s">
        <v>638</v>
      </c>
      <c r="H290" s="107"/>
      <c r="I290" s="122">
        <v>13984</v>
      </c>
      <c r="J290" s="121">
        <f>((I290/30.4)*40)/12</f>
        <v>1533.3333333333333</v>
      </c>
      <c r="K290" s="121">
        <f>(((I290/30.4)*20)*0.25)/12</f>
        <v>191.66666666666666</v>
      </c>
      <c r="L290" s="28">
        <v>0</v>
      </c>
      <c r="M290" s="105"/>
      <c r="N290" s="105">
        <v>61.675692977550852</v>
      </c>
      <c r="O290" s="105">
        <v>368.0897599999999</v>
      </c>
      <c r="P290" s="105">
        <v>2442.430608947368</v>
      </c>
      <c r="Q290" s="27">
        <f>+N290+O290+P290</f>
        <v>2872.1960619249189</v>
      </c>
    </row>
    <row r="291" spans="1:17" ht="14.25" x14ac:dyDescent="0.25">
      <c r="A291" s="1">
        <v>16</v>
      </c>
      <c r="B291" s="203" t="s">
        <v>637</v>
      </c>
      <c r="C291" s="123" t="s">
        <v>564</v>
      </c>
      <c r="D291" s="107" t="s">
        <v>5</v>
      </c>
      <c r="E291" s="109">
        <v>43101</v>
      </c>
      <c r="F291" s="110" t="s">
        <v>636</v>
      </c>
      <c r="G291" s="107" t="s">
        <v>635</v>
      </c>
      <c r="H291" s="107"/>
      <c r="I291" s="122">
        <v>13984</v>
      </c>
      <c r="J291" s="121">
        <f>((I291/30.4)*40)/12</f>
        <v>1533.3333333333333</v>
      </c>
      <c r="K291" s="121">
        <f>(((I291/30.4)*20)*0.25)/12</f>
        <v>191.66666666666666</v>
      </c>
      <c r="L291" s="28">
        <v>0</v>
      </c>
      <c r="M291" s="105"/>
      <c r="N291" s="105">
        <v>40.67663774728743</v>
      </c>
      <c r="O291" s="105">
        <v>282.40233999999964</v>
      </c>
      <c r="P291" s="105">
        <v>1671.2438289473685</v>
      </c>
      <c r="Q291" s="27">
        <f>+N291+O291+P291</f>
        <v>1994.3228066946556</v>
      </c>
    </row>
    <row r="292" spans="1:17" ht="14.25" x14ac:dyDescent="0.25">
      <c r="A292" s="1">
        <v>17</v>
      </c>
      <c r="B292" s="203" t="s">
        <v>634</v>
      </c>
      <c r="C292" s="123" t="s">
        <v>564</v>
      </c>
      <c r="D292" s="107" t="s">
        <v>5</v>
      </c>
      <c r="E292" s="109">
        <v>43101</v>
      </c>
      <c r="F292" s="110" t="s">
        <v>633</v>
      </c>
      <c r="G292" s="107" t="s">
        <v>632</v>
      </c>
      <c r="H292" s="107"/>
      <c r="I292" s="122">
        <v>13984</v>
      </c>
      <c r="J292" s="121">
        <f>((I292/30.4)*40)/12</f>
        <v>1533.3333333333333</v>
      </c>
      <c r="K292" s="121">
        <f>(((I292/30.4)*20)*0.25)/12</f>
        <v>191.66666666666666</v>
      </c>
      <c r="L292" s="28">
        <v>0</v>
      </c>
      <c r="M292" s="105"/>
      <c r="N292" s="105">
        <v>40.67663774728743</v>
      </c>
      <c r="O292" s="105">
        <v>282.40233999999964</v>
      </c>
      <c r="P292" s="105">
        <v>1671.2438289473685</v>
      </c>
      <c r="Q292" s="27">
        <f>+N292+O292+P292</f>
        <v>1994.3228066946556</v>
      </c>
    </row>
    <row r="293" spans="1:17" ht="14.25" x14ac:dyDescent="0.25">
      <c r="A293" s="1">
        <v>18</v>
      </c>
      <c r="B293" s="203" t="s">
        <v>631</v>
      </c>
      <c r="C293" s="123" t="s">
        <v>630</v>
      </c>
      <c r="D293" s="107" t="s">
        <v>5</v>
      </c>
      <c r="E293" s="109">
        <v>43138</v>
      </c>
      <c r="F293" s="110" t="s">
        <v>629</v>
      </c>
      <c r="G293" s="107" t="s">
        <v>628</v>
      </c>
      <c r="H293" s="107"/>
      <c r="I293" s="122">
        <v>17642.64</v>
      </c>
      <c r="J293" s="121">
        <f>((I293/30.4)*40)/12</f>
        <v>1934.5</v>
      </c>
      <c r="K293" s="121">
        <f>(((I293/30.4)*20)*0.25)/12</f>
        <v>241.8125</v>
      </c>
      <c r="L293" s="28">
        <v>0</v>
      </c>
      <c r="M293" s="105"/>
      <c r="N293" s="105">
        <v>40.67663774728743</v>
      </c>
      <c r="O293" s="105">
        <v>282.40233999999964</v>
      </c>
      <c r="P293" s="105">
        <v>1671.2438289473685</v>
      </c>
      <c r="Q293" s="27">
        <f>+N293+O293+P293</f>
        <v>1994.3228066946556</v>
      </c>
    </row>
    <row r="294" spans="1:17" ht="14.25" x14ac:dyDescent="0.25">
      <c r="A294" s="1">
        <v>19</v>
      </c>
      <c r="B294" s="203" t="s">
        <v>627</v>
      </c>
      <c r="C294" s="123" t="s">
        <v>564</v>
      </c>
      <c r="D294" s="107" t="s">
        <v>5</v>
      </c>
      <c r="E294" s="109">
        <v>43846</v>
      </c>
      <c r="F294" s="110" t="s">
        <v>626</v>
      </c>
      <c r="G294" s="107" t="s">
        <v>625</v>
      </c>
      <c r="H294" s="107"/>
      <c r="I294" s="122">
        <v>13984</v>
      </c>
      <c r="J294" s="121">
        <f>((I294/30.4)*40)/12</f>
        <v>1533.3333333333333</v>
      </c>
      <c r="K294" s="121">
        <f>(((I294/30.4)*20)*0.25)/12</f>
        <v>191.66666666666666</v>
      </c>
      <c r="L294" s="28">
        <v>0</v>
      </c>
      <c r="M294" s="105"/>
      <c r="N294" s="105">
        <v>40.67663774728743</v>
      </c>
      <c r="O294" s="105">
        <v>282.40233999999964</v>
      </c>
      <c r="P294" s="105">
        <v>1671.2438289473685</v>
      </c>
      <c r="Q294" s="27">
        <f>+N294+O294+P294</f>
        <v>1994.3228066946556</v>
      </c>
    </row>
    <row r="295" spans="1:17" ht="14.25" x14ac:dyDescent="0.25">
      <c r="A295" s="1">
        <v>20</v>
      </c>
      <c r="B295" s="203" t="s">
        <v>624</v>
      </c>
      <c r="C295" s="123" t="s">
        <v>564</v>
      </c>
      <c r="D295" s="107" t="s">
        <v>5</v>
      </c>
      <c r="E295" s="109">
        <v>43846</v>
      </c>
      <c r="F295" s="110" t="s">
        <v>623</v>
      </c>
      <c r="G295" s="107" t="s">
        <v>622</v>
      </c>
      <c r="H295" s="107"/>
      <c r="I295" s="122">
        <v>13984</v>
      </c>
      <c r="J295" s="121">
        <f>((I295/30.4)*40)/12</f>
        <v>1533.3333333333333</v>
      </c>
      <c r="K295" s="121">
        <f>(((I295/30.4)*20)*0.25)/12</f>
        <v>191.66666666666666</v>
      </c>
      <c r="L295" s="28">
        <v>0</v>
      </c>
      <c r="M295" s="105"/>
      <c r="N295" s="105">
        <v>40.67663774728743</v>
      </c>
      <c r="O295" s="105">
        <v>282.40233999999964</v>
      </c>
      <c r="P295" s="105">
        <v>1671.2438289473685</v>
      </c>
      <c r="Q295" s="27">
        <f>+N295+O295+P295</f>
        <v>1994.3228066946556</v>
      </c>
    </row>
    <row r="296" spans="1:17" ht="14.25" x14ac:dyDescent="0.25">
      <c r="A296" s="1">
        <v>21</v>
      </c>
      <c r="B296" s="203" t="s">
        <v>621</v>
      </c>
      <c r="C296" s="123" t="s">
        <v>564</v>
      </c>
      <c r="D296" s="107" t="s">
        <v>5</v>
      </c>
      <c r="E296" s="109">
        <v>43846</v>
      </c>
      <c r="F296" s="110" t="s">
        <v>620</v>
      </c>
      <c r="G296" s="107" t="s">
        <v>619</v>
      </c>
      <c r="H296" s="107"/>
      <c r="I296" s="122">
        <v>13984</v>
      </c>
      <c r="J296" s="121">
        <f>((I296/30.4)*40)/12</f>
        <v>1533.3333333333333</v>
      </c>
      <c r="K296" s="121">
        <f>(((I296/30.4)*20)*0.25)/12</f>
        <v>191.66666666666666</v>
      </c>
      <c r="L296" s="28">
        <v>0</v>
      </c>
      <c r="M296" s="105"/>
      <c r="N296" s="105">
        <v>40.67663774728743</v>
      </c>
      <c r="O296" s="105">
        <v>282.40233999999964</v>
      </c>
      <c r="P296" s="105">
        <v>1671.2438289473685</v>
      </c>
      <c r="Q296" s="27">
        <f>+N296+O296+P296</f>
        <v>1994.3228066946556</v>
      </c>
    </row>
    <row r="297" spans="1:17" ht="14.25" x14ac:dyDescent="0.25">
      <c r="A297" s="1">
        <v>22</v>
      </c>
      <c r="B297" s="203" t="s">
        <v>618</v>
      </c>
      <c r="C297" s="123" t="s">
        <v>564</v>
      </c>
      <c r="D297" s="107" t="s">
        <v>5</v>
      </c>
      <c r="E297" s="109">
        <v>43846</v>
      </c>
      <c r="F297" s="110" t="s">
        <v>617</v>
      </c>
      <c r="G297" s="107" t="s">
        <v>616</v>
      </c>
      <c r="H297" s="107"/>
      <c r="I297" s="122">
        <v>13984</v>
      </c>
      <c r="J297" s="121">
        <f>((I297/30.4)*40)/12</f>
        <v>1533.3333333333333</v>
      </c>
      <c r="K297" s="121">
        <f>(((I297/30.4)*20)*0.25)/12</f>
        <v>191.66666666666666</v>
      </c>
      <c r="L297" s="28">
        <v>0</v>
      </c>
      <c r="M297" s="105"/>
      <c r="N297" s="105">
        <v>61.675692977550852</v>
      </c>
      <c r="O297" s="105">
        <v>368.0897599999999</v>
      </c>
      <c r="P297" s="105">
        <v>2442.430608947368</v>
      </c>
      <c r="Q297" s="27">
        <f>+N297+O297+P297</f>
        <v>2872.1960619249189</v>
      </c>
    </row>
    <row r="298" spans="1:17" ht="14.25" x14ac:dyDescent="0.25">
      <c r="A298" s="1">
        <v>23</v>
      </c>
      <c r="B298" s="203" t="s">
        <v>615</v>
      </c>
      <c r="C298" s="123" t="s">
        <v>564</v>
      </c>
      <c r="D298" s="107" t="s">
        <v>5</v>
      </c>
      <c r="E298" s="109">
        <v>43976</v>
      </c>
      <c r="F298" s="110" t="s">
        <v>614</v>
      </c>
      <c r="G298" s="107" t="s">
        <v>613</v>
      </c>
      <c r="H298" s="107"/>
      <c r="I298" s="122">
        <v>13984</v>
      </c>
      <c r="J298" s="121">
        <f>((I298/30.4)*40)/12</f>
        <v>1533.3333333333333</v>
      </c>
      <c r="K298" s="121">
        <f>(((I298/30.4)*20)*0.25)/12</f>
        <v>191.66666666666666</v>
      </c>
      <c r="L298" s="28">
        <v>0</v>
      </c>
      <c r="M298" s="105"/>
      <c r="N298" s="105">
        <v>40.67663774728743</v>
      </c>
      <c r="O298" s="105">
        <v>282.40233999999964</v>
      </c>
      <c r="P298" s="105">
        <v>1671.2438289473685</v>
      </c>
      <c r="Q298" s="27">
        <f>+N298+O298+P298</f>
        <v>1994.3228066946556</v>
      </c>
    </row>
    <row r="299" spans="1:17" ht="14.25" x14ac:dyDescent="0.25">
      <c r="A299" s="1">
        <v>24</v>
      </c>
      <c r="B299" s="203" t="s">
        <v>612</v>
      </c>
      <c r="C299" s="123" t="s">
        <v>564</v>
      </c>
      <c r="D299" s="107" t="s">
        <v>5</v>
      </c>
      <c r="E299" s="109">
        <v>43967</v>
      </c>
      <c r="F299" s="110" t="s">
        <v>611</v>
      </c>
      <c r="G299" s="107" t="s">
        <v>610</v>
      </c>
      <c r="H299" s="107"/>
      <c r="I299" s="122">
        <v>13984</v>
      </c>
      <c r="J299" s="121">
        <f>((I299/30.4)*40)/12</f>
        <v>1533.3333333333333</v>
      </c>
      <c r="K299" s="121">
        <f>(((I299/30.4)*20)*0.25)/12</f>
        <v>191.66666666666666</v>
      </c>
      <c r="L299" s="28">
        <v>0</v>
      </c>
      <c r="M299" s="105"/>
      <c r="N299" s="105">
        <v>61.675692977550852</v>
      </c>
      <c r="O299" s="105">
        <v>368.0897599999999</v>
      </c>
      <c r="P299" s="105">
        <v>2442.430608947368</v>
      </c>
      <c r="Q299" s="27">
        <f>+N299+O299+P299</f>
        <v>2872.1960619249189</v>
      </c>
    </row>
    <row r="300" spans="1:17" ht="14.25" x14ac:dyDescent="0.25">
      <c r="A300" s="1">
        <v>25</v>
      </c>
      <c r="B300" s="203" t="s">
        <v>609</v>
      </c>
      <c r="C300" s="123" t="s">
        <v>608</v>
      </c>
      <c r="D300" s="107" t="s">
        <v>5</v>
      </c>
      <c r="E300" s="109">
        <v>44059</v>
      </c>
      <c r="F300" s="110" t="s">
        <v>607</v>
      </c>
      <c r="G300" s="107" t="s">
        <v>606</v>
      </c>
      <c r="H300" s="107"/>
      <c r="I300" s="122">
        <v>10156.944</v>
      </c>
      <c r="J300" s="121">
        <f>((I300/30.4)*40)/12</f>
        <v>1113.7</v>
      </c>
      <c r="K300" s="121">
        <f>(((I300/30.4)*20)*0.25)/12</f>
        <v>139.21250000000001</v>
      </c>
      <c r="L300" s="28">
        <v>0</v>
      </c>
      <c r="M300" s="105"/>
      <c r="N300" s="105">
        <v>18.39381099330555</v>
      </c>
      <c r="O300" s="105">
        <v>161.57427571929821</v>
      </c>
      <c r="P300" s="105">
        <v>927.44615621052594</v>
      </c>
      <c r="Q300" s="27">
        <f>+N300+O300+P300</f>
        <v>1107.4142429231297</v>
      </c>
    </row>
    <row r="301" spans="1:17" ht="14.25" x14ac:dyDescent="0.25">
      <c r="A301" s="1">
        <v>26</v>
      </c>
      <c r="B301" s="203" t="s">
        <v>605</v>
      </c>
      <c r="C301" s="123" t="s">
        <v>604</v>
      </c>
      <c r="D301" s="107" t="s">
        <v>5</v>
      </c>
      <c r="E301" s="109">
        <v>44125</v>
      </c>
      <c r="F301" s="110" t="s">
        <v>603</v>
      </c>
      <c r="G301" s="107" t="s">
        <v>602</v>
      </c>
      <c r="H301" s="107"/>
      <c r="I301" s="122">
        <v>17642.64</v>
      </c>
      <c r="J301" s="121">
        <f>((I301/30.4)*40)/12</f>
        <v>1934.5</v>
      </c>
      <c r="K301" s="121">
        <f>(((I301/30.4)*20)*0.25)/12</f>
        <v>241.8125</v>
      </c>
      <c r="L301" s="28">
        <v>0</v>
      </c>
      <c r="M301" s="105"/>
      <c r="N301" s="105">
        <v>40.67663774728743</v>
      </c>
      <c r="O301" s="105">
        <v>282.40233999999964</v>
      </c>
      <c r="P301" s="105">
        <v>1671.2438289473685</v>
      </c>
      <c r="Q301" s="27">
        <f>+N301+O301+P301</f>
        <v>1994.3228066946556</v>
      </c>
    </row>
    <row r="302" spans="1:17" ht="14.25" x14ac:dyDescent="0.25">
      <c r="A302" s="1">
        <v>27</v>
      </c>
      <c r="B302" s="203" t="s">
        <v>601</v>
      </c>
      <c r="C302" s="123" t="s">
        <v>564</v>
      </c>
      <c r="D302" s="107" t="s">
        <v>5</v>
      </c>
      <c r="E302" s="109">
        <v>44125</v>
      </c>
      <c r="F302" s="110" t="s">
        <v>600</v>
      </c>
      <c r="G302" s="107" t="s">
        <v>599</v>
      </c>
      <c r="H302" s="107"/>
      <c r="I302" s="122">
        <v>13984</v>
      </c>
      <c r="J302" s="121">
        <f>((I302/30.4)*40)/12</f>
        <v>1533.3333333333333</v>
      </c>
      <c r="K302" s="121">
        <f>(((I302/30.4)*20)*0.25)/12</f>
        <v>191.66666666666666</v>
      </c>
      <c r="L302" s="28">
        <v>0</v>
      </c>
      <c r="M302" s="105"/>
      <c r="N302" s="105">
        <v>40.67663774728743</v>
      </c>
      <c r="O302" s="105">
        <v>282.40233999999964</v>
      </c>
      <c r="P302" s="105">
        <v>1671.2438289473685</v>
      </c>
      <c r="Q302" s="27">
        <f>+N302+O302+P302</f>
        <v>1994.3228066946556</v>
      </c>
    </row>
    <row r="303" spans="1:17" ht="14.25" x14ac:dyDescent="0.25">
      <c r="A303" s="1">
        <v>28</v>
      </c>
      <c r="B303" s="203" t="s">
        <v>598</v>
      </c>
      <c r="C303" s="123" t="s">
        <v>564</v>
      </c>
      <c r="D303" s="107" t="s">
        <v>5</v>
      </c>
      <c r="E303" s="109">
        <v>43160</v>
      </c>
      <c r="F303" s="110" t="s">
        <v>597</v>
      </c>
      <c r="G303" s="107" t="s">
        <v>596</v>
      </c>
      <c r="H303" s="107"/>
      <c r="I303" s="122">
        <v>13984</v>
      </c>
      <c r="J303" s="121">
        <f>((I303/30.4)*40)/12</f>
        <v>1533.3333333333333</v>
      </c>
      <c r="K303" s="121">
        <f>(((I303/30.4)*20)*0.25)/12</f>
        <v>191.66666666666666</v>
      </c>
      <c r="L303" s="28">
        <v>0</v>
      </c>
      <c r="M303" s="105"/>
      <c r="N303" s="105">
        <v>40.67663774728743</v>
      </c>
      <c r="O303" s="105">
        <v>282.40233999999964</v>
      </c>
      <c r="P303" s="105">
        <v>1671.2438289473685</v>
      </c>
      <c r="Q303" s="27">
        <f>+N303+O303+P303</f>
        <v>1994.3228066946556</v>
      </c>
    </row>
    <row r="304" spans="1:17" ht="14.25" x14ac:dyDescent="0.25">
      <c r="A304" s="1">
        <v>29</v>
      </c>
      <c r="B304" s="203" t="s">
        <v>595</v>
      </c>
      <c r="C304" s="123" t="s">
        <v>564</v>
      </c>
      <c r="D304" s="107" t="s">
        <v>5</v>
      </c>
      <c r="E304" s="109">
        <v>43160</v>
      </c>
      <c r="F304" s="110" t="s">
        <v>594</v>
      </c>
      <c r="G304" s="107" t="s">
        <v>593</v>
      </c>
      <c r="H304" s="107"/>
      <c r="I304" s="122">
        <v>13984</v>
      </c>
      <c r="J304" s="121">
        <f>((I304/30.4)*40)/12</f>
        <v>1533.3333333333333</v>
      </c>
      <c r="K304" s="121">
        <f>(((I304/30.4)*20)*0.25)/12</f>
        <v>191.66666666666666</v>
      </c>
      <c r="L304" s="28">
        <v>0</v>
      </c>
      <c r="M304" s="105"/>
      <c r="N304" s="105">
        <v>40.67663774728743</v>
      </c>
      <c r="O304" s="105">
        <v>282.40233999999964</v>
      </c>
      <c r="P304" s="105">
        <v>1671.2438289473685</v>
      </c>
      <c r="Q304" s="27">
        <f>+N304+O304+P304</f>
        <v>1994.3228066946556</v>
      </c>
    </row>
    <row r="305" spans="1:17" ht="14.25" x14ac:dyDescent="0.25">
      <c r="A305" s="1">
        <v>30</v>
      </c>
      <c r="B305" s="203" t="s">
        <v>592</v>
      </c>
      <c r="C305" s="123" t="s">
        <v>564</v>
      </c>
      <c r="D305" s="107" t="s">
        <v>5</v>
      </c>
      <c r="E305" s="109">
        <v>43160</v>
      </c>
      <c r="F305" s="110" t="s">
        <v>591</v>
      </c>
      <c r="G305" s="107" t="s">
        <v>590</v>
      </c>
      <c r="H305" s="107"/>
      <c r="I305" s="122">
        <v>13984</v>
      </c>
      <c r="J305" s="121">
        <f>((I305/30.4)*40)/12</f>
        <v>1533.3333333333333</v>
      </c>
      <c r="K305" s="121">
        <f>(((I305/30.4)*20)*0.25)/12</f>
        <v>191.66666666666666</v>
      </c>
      <c r="L305" s="28">
        <v>0</v>
      </c>
      <c r="M305" s="105"/>
      <c r="N305" s="105">
        <v>40.67663774728743</v>
      </c>
      <c r="O305" s="105">
        <v>282.40233999999964</v>
      </c>
      <c r="P305" s="105">
        <v>1671.2438289473685</v>
      </c>
      <c r="Q305" s="27">
        <f>+N305+O305+P305</f>
        <v>1994.3228066946556</v>
      </c>
    </row>
    <row r="306" spans="1:17" ht="14.25" x14ac:dyDescent="0.25">
      <c r="A306" s="1">
        <v>31</v>
      </c>
      <c r="B306" s="203" t="s">
        <v>589</v>
      </c>
      <c r="C306" s="123" t="s">
        <v>564</v>
      </c>
      <c r="D306" s="107" t="s">
        <v>5</v>
      </c>
      <c r="E306" s="109">
        <v>43160</v>
      </c>
      <c r="F306" s="110" t="s">
        <v>588</v>
      </c>
      <c r="G306" s="107" t="s">
        <v>587</v>
      </c>
      <c r="H306" s="107"/>
      <c r="I306" s="122">
        <v>13984</v>
      </c>
      <c r="J306" s="121">
        <f>((I306/30.4)*40)/12</f>
        <v>1533.3333333333333</v>
      </c>
      <c r="K306" s="121">
        <f>(((I306/30.4)*20)*0.25)/12</f>
        <v>191.66666666666666</v>
      </c>
      <c r="L306" s="28">
        <v>0</v>
      </c>
      <c r="M306" s="105"/>
      <c r="N306" s="105">
        <v>40.67663774728743</v>
      </c>
      <c r="O306" s="105">
        <v>282.40233999999964</v>
      </c>
      <c r="P306" s="105">
        <v>1671.2438289473685</v>
      </c>
      <c r="Q306" s="27">
        <f>+N306+O306+P306</f>
        <v>1994.3228066946556</v>
      </c>
    </row>
    <row r="307" spans="1:17" ht="14.25" x14ac:dyDescent="0.25">
      <c r="A307" s="1">
        <v>32</v>
      </c>
      <c r="B307" s="203" t="s">
        <v>586</v>
      </c>
      <c r="C307" s="123" t="s">
        <v>564</v>
      </c>
      <c r="D307" s="107" t="s">
        <v>5</v>
      </c>
      <c r="E307" s="109">
        <v>43160</v>
      </c>
      <c r="F307" s="110" t="s">
        <v>585</v>
      </c>
      <c r="G307" s="107" t="s">
        <v>584</v>
      </c>
      <c r="H307" s="107"/>
      <c r="I307" s="122">
        <v>13984</v>
      </c>
      <c r="J307" s="121">
        <f>((I307/30.4)*40)/12</f>
        <v>1533.3333333333333</v>
      </c>
      <c r="K307" s="121">
        <f>(((I307/30.4)*20)*0.25)/12</f>
        <v>191.66666666666666</v>
      </c>
      <c r="L307" s="28">
        <v>0</v>
      </c>
      <c r="M307" s="105"/>
      <c r="N307" s="105">
        <v>40.67663774728743</v>
      </c>
      <c r="O307" s="105">
        <v>282.40233999999964</v>
      </c>
      <c r="P307" s="105">
        <v>1671.2438289473685</v>
      </c>
      <c r="Q307" s="27">
        <f>+N307+O307+P307</f>
        <v>1994.3228066946556</v>
      </c>
    </row>
    <row r="308" spans="1:17" ht="14.25" x14ac:dyDescent="0.25">
      <c r="A308" s="1">
        <v>33</v>
      </c>
      <c r="B308" s="203" t="s">
        <v>583</v>
      </c>
      <c r="C308" s="123" t="s">
        <v>564</v>
      </c>
      <c r="D308" s="107" t="s">
        <v>5</v>
      </c>
      <c r="E308" s="109">
        <v>43160</v>
      </c>
      <c r="F308" s="110" t="s">
        <v>582</v>
      </c>
      <c r="G308" s="107" t="s">
        <v>581</v>
      </c>
      <c r="H308" s="107"/>
      <c r="I308" s="122">
        <v>13984</v>
      </c>
      <c r="J308" s="121">
        <f>((I308/30.4)*40)/12</f>
        <v>1533.3333333333333</v>
      </c>
      <c r="K308" s="121">
        <f>(((I308/30.4)*20)*0.25)/12</f>
        <v>191.66666666666666</v>
      </c>
      <c r="L308" s="28">
        <v>0</v>
      </c>
      <c r="M308" s="105"/>
      <c r="N308" s="105">
        <v>40.67663774728743</v>
      </c>
      <c r="O308" s="105">
        <v>282.40233999999964</v>
      </c>
      <c r="P308" s="105">
        <v>1671.2438289473685</v>
      </c>
      <c r="Q308" s="27">
        <f>+N308+O308+P308</f>
        <v>1994.3228066946556</v>
      </c>
    </row>
    <row r="309" spans="1:17" ht="14.25" x14ac:dyDescent="0.25">
      <c r="A309" s="1">
        <v>34</v>
      </c>
      <c r="B309" s="203" t="s">
        <v>580</v>
      </c>
      <c r="C309" s="123" t="s">
        <v>564</v>
      </c>
      <c r="D309" s="107" t="s">
        <v>5</v>
      </c>
      <c r="E309" s="109">
        <v>43571</v>
      </c>
      <c r="F309" s="110" t="s">
        <v>579</v>
      </c>
      <c r="G309" s="107" t="s">
        <v>578</v>
      </c>
      <c r="H309" s="107"/>
      <c r="I309" s="122">
        <v>13984</v>
      </c>
      <c r="J309" s="121">
        <f>((I309/30.4)*40)/12</f>
        <v>1533.3333333333333</v>
      </c>
      <c r="K309" s="121">
        <f>(((I309/30.4)*20)*0.25)/12</f>
        <v>191.66666666666666</v>
      </c>
      <c r="L309" s="28">
        <v>0</v>
      </c>
      <c r="M309" s="105"/>
      <c r="N309" s="105">
        <v>40.67663774728743</v>
      </c>
      <c r="O309" s="105">
        <v>282.40233999999964</v>
      </c>
      <c r="P309" s="105">
        <v>1671.2438289473685</v>
      </c>
      <c r="Q309" s="27">
        <f>+N309+O309+P309</f>
        <v>1994.3228066946556</v>
      </c>
    </row>
    <row r="310" spans="1:17" ht="14.25" x14ac:dyDescent="0.25">
      <c r="A310" s="1">
        <v>35</v>
      </c>
      <c r="B310" s="125" t="s">
        <v>577</v>
      </c>
      <c r="C310" s="123" t="s">
        <v>564</v>
      </c>
      <c r="D310" s="107" t="s">
        <v>5</v>
      </c>
      <c r="E310" s="108">
        <v>43693</v>
      </c>
      <c r="F310" s="108" t="s">
        <v>576</v>
      </c>
      <c r="G310" s="107" t="s">
        <v>575</v>
      </c>
      <c r="H310" s="107"/>
      <c r="I310" s="105">
        <v>13984</v>
      </c>
      <c r="J310" s="121">
        <f>((I310/30.4)*40)/12</f>
        <v>1533.3333333333333</v>
      </c>
      <c r="K310" s="121">
        <f>(((I310/30.4)*20)*0.25)/12</f>
        <v>191.66666666666666</v>
      </c>
      <c r="L310" s="28">
        <v>0</v>
      </c>
      <c r="M310" s="105"/>
      <c r="N310" s="105">
        <v>40.67663774728743</v>
      </c>
      <c r="O310" s="105">
        <v>282.40233999999964</v>
      </c>
      <c r="P310" s="105">
        <v>1671.2438289473685</v>
      </c>
      <c r="Q310" s="27">
        <f>+N310+O310+P310</f>
        <v>1994.3228066946556</v>
      </c>
    </row>
    <row r="311" spans="1:17" ht="14.25" x14ac:dyDescent="0.25">
      <c r="A311" s="1">
        <v>36</v>
      </c>
      <c r="B311" s="167" t="s">
        <v>574</v>
      </c>
      <c r="C311" s="123" t="s">
        <v>564</v>
      </c>
      <c r="D311" s="151" t="s">
        <v>5</v>
      </c>
      <c r="E311" s="166">
        <v>43693</v>
      </c>
      <c r="F311" s="166" t="s">
        <v>573</v>
      </c>
      <c r="G311" s="151" t="s">
        <v>572</v>
      </c>
      <c r="H311" s="151"/>
      <c r="I311" s="28">
        <v>13984</v>
      </c>
      <c r="J311" s="121">
        <f>((I311/30.4)*40)/12</f>
        <v>1533.3333333333333</v>
      </c>
      <c r="K311" s="121">
        <f>(((I311/30.4)*20)*0.25)/12</f>
        <v>191.66666666666666</v>
      </c>
      <c r="L311" s="28">
        <v>0</v>
      </c>
      <c r="M311" s="28"/>
      <c r="N311" s="28">
        <v>40.67663774728743</v>
      </c>
      <c r="O311" s="28">
        <v>282.40233999999964</v>
      </c>
      <c r="P311" s="28">
        <v>1671.2438289473685</v>
      </c>
      <c r="Q311" s="27">
        <f>+N311+O311+P311</f>
        <v>1994.3228066946556</v>
      </c>
    </row>
    <row r="312" spans="1:17" ht="14.25" x14ac:dyDescent="0.25">
      <c r="A312" s="1">
        <v>37</v>
      </c>
      <c r="B312" s="154" t="s">
        <v>571</v>
      </c>
      <c r="C312" s="123" t="s">
        <v>564</v>
      </c>
      <c r="D312" s="151" t="s">
        <v>5</v>
      </c>
      <c r="E312" s="166">
        <v>43693</v>
      </c>
      <c r="F312" s="166" t="s">
        <v>570</v>
      </c>
      <c r="G312" s="151" t="s">
        <v>569</v>
      </c>
      <c r="H312" s="151"/>
      <c r="I312" s="28">
        <v>13984</v>
      </c>
      <c r="J312" s="121">
        <f>((I312/30.4)*40)/12</f>
        <v>1533.3333333333333</v>
      </c>
      <c r="K312" s="121">
        <f>(((I312/30.4)*20)*0.25)/12</f>
        <v>191.66666666666666</v>
      </c>
      <c r="L312" s="28">
        <v>0</v>
      </c>
      <c r="M312" s="28"/>
      <c r="N312" s="28">
        <v>40.67663774728743</v>
      </c>
      <c r="O312" s="28">
        <v>282.40233999999964</v>
      </c>
      <c r="P312" s="28">
        <v>1671.2438289473685</v>
      </c>
      <c r="Q312" s="27">
        <f>+N312+O312+P312</f>
        <v>1994.3228066946556</v>
      </c>
    </row>
    <row r="313" spans="1:17" ht="14.25" x14ac:dyDescent="0.25">
      <c r="A313" s="1">
        <v>38</v>
      </c>
      <c r="B313" s="154" t="s">
        <v>568</v>
      </c>
      <c r="C313" s="123" t="s">
        <v>564</v>
      </c>
      <c r="D313" s="151" t="s">
        <v>5</v>
      </c>
      <c r="E313" s="166">
        <v>43693</v>
      </c>
      <c r="F313" s="166" t="s">
        <v>567</v>
      </c>
      <c r="G313" s="151" t="s">
        <v>566</v>
      </c>
      <c r="H313" s="151"/>
      <c r="I313" s="28">
        <v>13984</v>
      </c>
      <c r="J313" s="121">
        <f>((I313/30.4)*40)/12</f>
        <v>1533.3333333333333</v>
      </c>
      <c r="K313" s="121">
        <f>(((I313/30.4)*20)*0.25)/12</f>
        <v>191.66666666666666</v>
      </c>
      <c r="L313" s="28">
        <v>0</v>
      </c>
      <c r="M313" s="28"/>
      <c r="N313" s="28">
        <v>40.67663774728743</v>
      </c>
      <c r="O313" s="28">
        <v>282.40233999999964</v>
      </c>
      <c r="P313" s="28">
        <v>1671.2438289473685</v>
      </c>
      <c r="Q313" s="27">
        <f>+N313+O313+P313</f>
        <v>1994.3228066946556</v>
      </c>
    </row>
    <row r="314" spans="1:17" ht="14.25" x14ac:dyDescent="0.25">
      <c r="A314" s="1">
        <v>39</v>
      </c>
      <c r="B314" s="203" t="s">
        <v>565</v>
      </c>
      <c r="C314" s="123" t="s">
        <v>564</v>
      </c>
      <c r="D314" s="151" t="s">
        <v>5</v>
      </c>
      <c r="E314" s="108">
        <v>43831</v>
      </c>
      <c r="F314" s="108" t="s">
        <v>563</v>
      </c>
      <c r="G314" s="107" t="s">
        <v>562</v>
      </c>
      <c r="H314" s="107"/>
      <c r="I314" s="28">
        <v>13984</v>
      </c>
      <c r="J314" s="121">
        <f>((I314/30.4)*40)/12</f>
        <v>1533.3333333333333</v>
      </c>
      <c r="K314" s="121">
        <f>(((I314/30.4)*20)*0.25)/12</f>
        <v>191.66666666666666</v>
      </c>
      <c r="L314" s="105">
        <v>0</v>
      </c>
      <c r="M314" s="105"/>
      <c r="N314" s="28">
        <v>40.67663774728743</v>
      </c>
      <c r="O314" s="28">
        <v>282.40233999999964</v>
      </c>
      <c r="P314" s="28">
        <v>1671.2438289473685</v>
      </c>
      <c r="Q314" s="27">
        <f>+N314+O314+P314</f>
        <v>1994.3228066946556</v>
      </c>
    </row>
    <row r="315" spans="1:17" ht="15" thickBot="1" x14ac:dyDescent="0.3">
      <c r="B315" s="150"/>
      <c r="C315" s="85"/>
      <c r="D315" s="83"/>
      <c r="E315" s="84"/>
      <c r="F315" s="84"/>
      <c r="G315" s="83"/>
      <c r="H315" s="83"/>
      <c r="I315" s="22"/>
      <c r="J315" s="99"/>
      <c r="K315" s="99"/>
      <c r="L315" s="22"/>
      <c r="M315" s="22"/>
      <c r="N315" s="22"/>
      <c r="O315" s="22"/>
      <c r="P315" s="22"/>
      <c r="Q315" s="21"/>
    </row>
    <row r="316" spans="1:17" ht="15" thickBot="1" x14ac:dyDescent="0.3">
      <c r="B316" s="10"/>
      <c r="C316" s="10"/>
      <c r="D316" s="95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1:17" ht="12.75" customHeight="1" x14ac:dyDescent="0.25">
      <c r="B317" s="10"/>
      <c r="C317" s="10"/>
      <c r="D317" s="17"/>
      <c r="E317" s="16" t="s">
        <v>1</v>
      </c>
      <c r="F317" s="15"/>
      <c r="G317" s="14"/>
      <c r="H317" s="201"/>
      <c r="I317" s="178">
        <f>SUM(I276:I315)</f>
        <v>562806.14400000009</v>
      </c>
      <c r="J317" s="178">
        <f>SUM(J276:J315)</f>
        <v>61711.200000000026</v>
      </c>
      <c r="K317" s="178">
        <f>SUM(K276:K315)</f>
        <v>7713.9000000000033</v>
      </c>
      <c r="L317" s="178">
        <f>SUM(L276:L315)</f>
        <v>0</v>
      </c>
      <c r="M317" s="178"/>
      <c r="N317" s="178">
        <f>SUM(N276:N315)</f>
        <v>1715.6182922389144</v>
      </c>
      <c r="O317" s="178">
        <f>SUM(O276:O315)</f>
        <v>11511.114511719297</v>
      </c>
      <c r="P317" s="79">
        <f>SUM(P276:P315)</f>
        <v>69998.973500210472</v>
      </c>
      <c r="Q317" s="79">
        <f>SUM(Q276:Q315)</f>
        <v>83225.706304168765</v>
      </c>
    </row>
    <row r="318" spans="1:17" ht="13.5" customHeight="1" thickBot="1" x14ac:dyDescent="0.3">
      <c r="B318" s="11"/>
      <c r="C318" s="10"/>
      <c r="D318" s="10"/>
      <c r="E318" s="9" t="s">
        <v>0</v>
      </c>
      <c r="F318" s="8"/>
      <c r="G318" s="7"/>
      <c r="H318" s="6"/>
      <c r="I318" s="5">
        <f>+I317*12</f>
        <v>6753673.7280000011</v>
      </c>
      <c r="J318" s="5">
        <f>+J317*12</f>
        <v>740534.40000000037</v>
      </c>
      <c r="K318" s="5">
        <f>+K317*12</f>
        <v>92566.800000000047</v>
      </c>
      <c r="L318" s="5">
        <f>+L317*12</f>
        <v>0</v>
      </c>
      <c r="M318" s="5"/>
      <c r="N318" s="5">
        <f>+N317*12</f>
        <v>20587.419506866972</v>
      </c>
      <c r="O318" s="5">
        <f>+O317*12</f>
        <v>138133.37414063158</v>
      </c>
      <c r="P318" s="77">
        <f>+P317*12</f>
        <v>839987.68200252566</v>
      </c>
      <c r="Q318" s="77">
        <f>+Q317*12</f>
        <v>998708.47565002518</v>
      </c>
    </row>
    <row r="319" spans="1:17" ht="14.25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1:17" ht="14.25" x14ac:dyDescent="0.25">
      <c r="B320" s="10"/>
      <c r="C320" s="10"/>
      <c r="D320" s="10"/>
      <c r="E320" s="10"/>
      <c r="F320" s="10"/>
      <c r="G320" s="10"/>
      <c r="H320" s="10"/>
      <c r="I320" s="129">
        <f>I318+J318+K318</f>
        <v>7586774.9280000012</v>
      </c>
      <c r="J320" s="10"/>
      <c r="K320" s="10"/>
      <c r="L320" s="10"/>
      <c r="M320" s="10"/>
      <c r="N320" s="10"/>
      <c r="O320" s="10"/>
      <c r="P320" s="10"/>
      <c r="Q320" s="10"/>
    </row>
    <row r="321" spans="2:19" ht="14.25" x14ac:dyDescent="0.25">
      <c r="B321" s="10"/>
      <c r="C321" s="10"/>
      <c r="D321" s="10"/>
      <c r="E321" s="10"/>
      <c r="F321" s="10"/>
      <c r="G321" s="10"/>
      <c r="H321" s="10"/>
      <c r="I321" s="213">
        <v>7073000</v>
      </c>
      <c r="J321" s="10"/>
      <c r="K321" s="10"/>
      <c r="L321" s="10"/>
      <c r="M321" s="10"/>
      <c r="N321" s="10"/>
      <c r="O321" s="10"/>
      <c r="P321" s="10"/>
      <c r="Q321" s="10"/>
    </row>
    <row r="322" spans="2:19" ht="14.25" x14ac:dyDescent="0.25">
      <c r="B322" s="10"/>
      <c r="C322" s="10"/>
      <c r="D322" s="10"/>
      <c r="E322" s="10"/>
      <c r="F322" s="10"/>
      <c r="G322" s="10"/>
      <c r="H322" s="10"/>
      <c r="I322" s="129">
        <f>I321-I320</f>
        <v>-513774.92800000124</v>
      </c>
      <c r="J322" s="10"/>
      <c r="K322" s="10"/>
      <c r="L322" s="10"/>
      <c r="M322" s="10"/>
      <c r="N322" s="10"/>
      <c r="O322" s="10"/>
      <c r="P322" s="10"/>
      <c r="Q322" s="10"/>
    </row>
    <row r="323" spans="2:19" ht="14.25" x14ac:dyDescent="0.25">
      <c r="B323" s="10"/>
      <c r="C323" s="10"/>
      <c r="D323" s="10"/>
      <c r="E323" s="10"/>
      <c r="F323" s="10"/>
      <c r="G323" s="10"/>
      <c r="H323" s="10"/>
      <c r="I323" s="129"/>
      <c r="J323" s="10"/>
      <c r="K323" s="10"/>
      <c r="L323" s="10"/>
      <c r="M323" s="10"/>
      <c r="N323" s="10"/>
      <c r="O323" s="10"/>
      <c r="P323" s="10"/>
      <c r="Q323" s="10"/>
    </row>
    <row r="324" spans="2:19" ht="14.25" x14ac:dyDescent="0.25">
      <c r="B324" s="11"/>
      <c r="C324" s="10"/>
      <c r="D324" s="10"/>
      <c r="E324" s="98"/>
      <c r="F324" s="98"/>
      <c r="G324" s="10"/>
      <c r="H324" s="10"/>
      <c r="I324" s="97"/>
      <c r="J324" s="97"/>
      <c r="K324" s="97"/>
      <c r="L324" s="97"/>
      <c r="M324" s="97"/>
      <c r="N324" s="97"/>
      <c r="O324" s="97"/>
      <c r="P324" s="97"/>
      <c r="Q324" s="97"/>
      <c r="S324" s="2"/>
    </row>
    <row r="325" spans="2:19" ht="15" thickBot="1" x14ac:dyDescent="0.3">
      <c r="B325" s="11"/>
      <c r="C325" s="10"/>
      <c r="D325" s="10"/>
      <c r="E325" s="98"/>
      <c r="F325" s="98"/>
      <c r="G325" s="10"/>
      <c r="H325" s="10"/>
      <c r="I325" s="97"/>
      <c r="J325" s="97"/>
      <c r="K325" s="97"/>
      <c r="L325" s="97"/>
      <c r="M325" s="97"/>
      <c r="N325" s="97"/>
      <c r="O325" s="97"/>
      <c r="P325" s="97"/>
      <c r="Q325" s="97"/>
    </row>
    <row r="326" spans="2:19" ht="14.25" x14ac:dyDescent="0.25">
      <c r="B326" s="70" t="s">
        <v>27</v>
      </c>
      <c r="C326" s="69"/>
      <c r="D326" s="68" t="s">
        <v>26</v>
      </c>
      <c r="E326" s="68"/>
      <c r="F326" s="68"/>
      <c r="G326" s="68"/>
      <c r="H326" s="68"/>
      <c r="I326" s="68"/>
      <c r="J326" s="68"/>
      <c r="K326" s="67" t="s">
        <v>25</v>
      </c>
      <c r="L326" s="67"/>
      <c r="M326" s="67"/>
      <c r="N326" s="67"/>
      <c r="O326" s="67"/>
      <c r="P326" s="67"/>
      <c r="Q326" s="66"/>
    </row>
    <row r="327" spans="2:19" ht="14.25" x14ac:dyDescent="0.25">
      <c r="B327" s="65" t="s">
        <v>24</v>
      </c>
      <c r="C327" s="96"/>
      <c r="D327" s="96"/>
      <c r="E327" s="96"/>
      <c r="F327" s="96"/>
      <c r="G327" s="96"/>
      <c r="H327" s="10"/>
      <c r="I327" s="61"/>
      <c r="J327" s="61"/>
      <c r="K327" s="61"/>
      <c r="L327" s="61"/>
      <c r="M327" s="61"/>
      <c r="N327" s="61"/>
      <c r="O327" s="61"/>
      <c r="P327" s="61"/>
      <c r="Q327" s="60"/>
    </row>
    <row r="328" spans="2:19" ht="14.25" x14ac:dyDescent="0.25">
      <c r="B328" s="65" t="s">
        <v>561</v>
      </c>
      <c r="C328" s="96"/>
      <c r="D328" s="96"/>
      <c r="E328" s="96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0"/>
    </row>
    <row r="329" spans="2:19" ht="15" thickBot="1" x14ac:dyDescent="0.3">
      <c r="B329" s="59" t="s">
        <v>81</v>
      </c>
      <c r="C329" s="58"/>
      <c r="D329" s="58"/>
      <c r="E329" s="58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6"/>
    </row>
    <row r="330" spans="2:19" ht="15" thickBot="1" x14ac:dyDescent="0.3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2:19" ht="14.25" x14ac:dyDescent="0.2">
      <c r="B331" s="55" t="s">
        <v>21</v>
      </c>
      <c r="C331" s="54" t="s">
        <v>20</v>
      </c>
      <c r="D331" s="54" t="s">
        <v>19</v>
      </c>
      <c r="E331" s="54" t="s">
        <v>18</v>
      </c>
      <c r="F331" s="54" t="s">
        <v>17</v>
      </c>
      <c r="G331" s="54" t="s">
        <v>16</v>
      </c>
      <c r="H331" s="53"/>
      <c r="I331" s="51" t="s">
        <v>15</v>
      </c>
      <c r="J331" s="51" t="s">
        <v>14</v>
      </c>
      <c r="K331" s="51" t="s">
        <v>13</v>
      </c>
      <c r="L331" s="51" t="s">
        <v>12</v>
      </c>
      <c r="M331" s="52"/>
      <c r="N331" s="51" t="s">
        <v>11</v>
      </c>
      <c r="O331" s="51" t="s">
        <v>10</v>
      </c>
      <c r="P331" s="212" t="s">
        <v>9</v>
      </c>
      <c r="Q331" s="211" t="s">
        <v>8</v>
      </c>
    </row>
    <row r="332" spans="2:19" ht="15" thickBot="1" x14ac:dyDescent="0.3">
      <c r="B332" s="49"/>
      <c r="C332" s="48"/>
      <c r="D332" s="48"/>
      <c r="E332" s="48"/>
      <c r="F332" s="48"/>
      <c r="G332" s="48"/>
      <c r="H332" s="47"/>
      <c r="I332" s="46"/>
      <c r="J332" s="46"/>
      <c r="K332" s="46"/>
      <c r="L332" s="46"/>
      <c r="M332" s="45"/>
      <c r="N332" s="44"/>
      <c r="O332" s="44"/>
      <c r="P332" s="210"/>
      <c r="Q332" s="209"/>
    </row>
    <row r="333" spans="2:19" ht="15" thickBot="1" x14ac:dyDescent="0.3">
      <c r="B333" s="20"/>
      <c r="C333" s="20"/>
      <c r="D333" s="20"/>
      <c r="E333" s="20"/>
      <c r="F333" s="20"/>
      <c r="G333" s="20"/>
      <c r="H333" s="20"/>
      <c r="I333" s="42"/>
      <c r="J333" s="42"/>
      <c r="K333" s="42"/>
      <c r="L333" s="42"/>
      <c r="M333" s="42"/>
      <c r="N333" s="41"/>
      <c r="O333" s="41"/>
      <c r="P333" s="41"/>
      <c r="Q333" s="41"/>
    </row>
    <row r="334" spans="2:19" ht="14.25" x14ac:dyDescent="0.25">
      <c r="B334" s="168" t="s">
        <v>560</v>
      </c>
      <c r="C334" s="115" t="s">
        <v>542</v>
      </c>
      <c r="D334" s="117" t="s">
        <v>2</v>
      </c>
      <c r="E334" s="144">
        <v>41092</v>
      </c>
      <c r="F334" s="93" t="s">
        <v>559</v>
      </c>
      <c r="G334" s="93" t="s">
        <v>558</v>
      </c>
      <c r="H334" s="93"/>
      <c r="I334" s="113">
        <v>7543.1519999999991</v>
      </c>
      <c r="J334" s="82">
        <f>((I334/30.4)*40)/12</f>
        <v>827.1</v>
      </c>
      <c r="K334" s="82">
        <f>(((I334/30.4)*20)*0.25)/12</f>
        <v>103.3875</v>
      </c>
      <c r="L334" s="113"/>
      <c r="M334" s="113"/>
      <c r="N334" s="113">
        <v>0</v>
      </c>
      <c r="O334" s="113">
        <v>67.007200000000012</v>
      </c>
      <c r="P334" s="113">
        <v>567.23315684210525</v>
      </c>
      <c r="Q334" s="87">
        <f>+N334+O334+P334</f>
        <v>634.24035684210526</v>
      </c>
      <c r="S334" s="71"/>
    </row>
    <row r="335" spans="2:19" ht="14.25" x14ac:dyDescent="0.25">
      <c r="B335" s="140" t="s">
        <v>557</v>
      </c>
      <c r="C335" s="139" t="s">
        <v>535</v>
      </c>
      <c r="D335" s="137" t="s">
        <v>2</v>
      </c>
      <c r="E335" s="138">
        <v>41821</v>
      </c>
      <c r="F335" s="155" t="s">
        <v>556</v>
      </c>
      <c r="G335" s="155" t="s">
        <v>555</v>
      </c>
      <c r="H335" s="155"/>
      <c r="I335" s="136">
        <v>6916.9119999999994</v>
      </c>
      <c r="J335" s="121">
        <f>((I335/30.4)*40)/12</f>
        <v>758.43333333333339</v>
      </c>
      <c r="K335" s="121">
        <f>(((I335/30.4)*20)*0.25)/12</f>
        <v>94.804166666666674</v>
      </c>
      <c r="L335" s="28"/>
      <c r="M335" s="28"/>
      <c r="N335" s="121">
        <v>0</v>
      </c>
      <c r="O335" s="121">
        <v>59.536266666666656</v>
      </c>
      <c r="P335" s="121">
        <v>249.79080947368422</v>
      </c>
      <c r="Q335" s="131">
        <f>+N335+O335+P335</f>
        <v>309.32707614035087</v>
      </c>
    </row>
    <row r="336" spans="2:19" ht="14.25" x14ac:dyDescent="0.25">
      <c r="B336" s="140" t="s">
        <v>554</v>
      </c>
      <c r="C336" s="139" t="s">
        <v>553</v>
      </c>
      <c r="D336" s="137" t="s">
        <v>5</v>
      </c>
      <c r="E336" s="138">
        <v>43345</v>
      </c>
      <c r="F336" s="38" t="s">
        <v>552</v>
      </c>
      <c r="G336" s="38" t="s">
        <v>551</v>
      </c>
      <c r="H336" s="38"/>
      <c r="I336" s="136">
        <v>15437.119999999999</v>
      </c>
      <c r="J336" s="121">
        <f>((I336/30.4)*40)/12</f>
        <v>1692.6666666666667</v>
      </c>
      <c r="K336" s="121">
        <f>(((I336/30.4)*20)*0.25)/12</f>
        <v>211.58333333333334</v>
      </c>
      <c r="L336" s="28"/>
      <c r="M336" s="28"/>
      <c r="N336" s="121">
        <v>48.378978799919118</v>
      </c>
      <c r="O336" s="121">
        <v>316.43594000000002</v>
      </c>
      <c r="P336" s="121">
        <v>1977.546228947368</v>
      </c>
      <c r="Q336" s="131">
        <f>+N336+O336+P336</f>
        <v>2342.3611477472873</v>
      </c>
    </row>
    <row r="337" spans="2:19" ht="12.75" customHeight="1" x14ac:dyDescent="0.25">
      <c r="B337" s="140" t="s">
        <v>550</v>
      </c>
      <c r="C337" s="38" t="s">
        <v>549</v>
      </c>
      <c r="D337" s="137" t="s">
        <v>2</v>
      </c>
      <c r="E337" s="138">
        <v>41913</v>
      </c>
      <c r="F337" s="38" t="s">
        <v>548</v>
      </c>
      <c r="G337" s="38" t="s">
        <v>547</v>
      </c>
      <c r="H337" s="38"/>
      <c r="I337" s="136">
        <v>9433.4239999999991</v>
      </c>
      <c r="J337" s="121">
        <f>((I337/30.4)*40)/12</f>
        <v>1034.3666666666666</v>
      </c>
      <c r="K337" s="121">
        <f>(((I337/30.4)*20)*0.25)/12</f>
        <v>129.29583333333332</v>
      </c>
      <c r="L337" s="28"/>
      <c r="M337" s="28"/>
      <c r="N337" s="121">
        <v>14.128237246075692</v>
      </c>
      <c r="O337" s="121">
        <v>133.6420134210523</v>
      </c>
      <c r="P337" s="121">
        <v>810.82326315789487</v>
      </c>
      <c r="Q337" s="131">
        <f>+N337+O337+P337</f>
        <v>958.59351382502291</v>
      </c>
    </row>
    <row r="338" spans="2:19" ht="14.25" x14ac:dyDescent="0.25">
      <c r="B338" s="154" t="s">
        <v>546</v>
      </c>
      <c r="C338" s="155" t="s">
        <v>535</v>
      </c>
      <c r="D338" s="151" t="s">
        <v>2</v>
      </c>
      <c r="E338" s="152">
        <v>41015</v>
      </c>
      <c r="F338" s="38" t="s">
        <v>545</v>
      </c>
      <c r="G338" s="38" t="s">
        <v>544</v>
      </c>
      <c r="H338" s="38"/>
      <c r="I338" s="30">
        <v>6916.9119999999994</v>
      </c>
      <c r="J338" s="121">
        <f>((I338/30.4)*40)/12</f>
        <v>758.43333333333339</v>
      </c>
      <c r="K338" s="121">
        <f>(((I338/30.4)*20)*0.25)/12</f>
        <v>94.804166666666674</v>
      </c>
      <c r="L338" s="28"/>
      <c r="M338" s="28"/>
      <c r="N338" s="28">
        <v>0</v>
      </c>
      <c r="O338" s="28">
        <v>59.536266666666656</v>
      </c>
      <c r="P338" s="28">
        <v>249.79080947368422</v>
      </c>
      <c r="Q338" s="27">
        <f>+N338+O338+P338</f>
        <v>309.32707614035087</v>
      </c>
    </row>
    <row r="339" spans="2:19" ht="14.25" x14ac:dyDescent="0.25">
      <c r="B339" s="34" t="s">
        <v>543</v>
      </c>
      <c r="C339" s="38" t="s">
        <v>542</v>
      </c>
      <c r="D339" s="151" t="s">
        <v>2</v>
      </c>
      <c r="E339" s="152">
        <v>43525</v>
      </c>
      <c r="F339" s="38" t="s">
        <v>541</v>
      </c>
      <c r="G339" s="38" t="s">
        <v>540</v>
      </c>
      <c r="H339" s="38"/>
      <c r="I339" s="30">
        <v>7543.1519999999991</v>
      </c>
      <c r="J339" s="121">
        <f>((I339/30.4)*40)/12</f>
        <v>827.1</v>
      </c>
      <c r="K339" s="121">
        <f>(((I339/30.4)*20)*0.25)/12</f>
        <v>103.3875</v>
      </c>
      <c r="L339" s="28"/>
      <c r="M339" s="28"/>
      <c r="N339" s="28">
        <v>0</v>
      </c>
      <c r="O339" s="28">
        <v>67.007200000000012</v>
      </c>
      <c r="P339" s="28">
        <v>567.23315684210525</v>
      </c>
      <c r="Q339" s="27">
        <f>+N339+O339+P339</f>
        <v>634.24035684210526</v>
      </c>
    </row>
    <row r="340" spans="2:19" ht="14.25" x14ac:dyDescent="0.25">
      <c r="B340" s="34" t="s">
        <v>539</v>
      </c>
      <c r="C340" s="38" t="s">
        <v>535</v>
      </c>
      <c r="D340" s="151" t="s">
        <v>2</v>
      </c>
      <c r="E340" s="185">
        <v>43389</v>
      </c>
      <c r="F340" s="38" t="s">
        <v>538</v>
      </c>
      <c r="G340" s="38" t="s">
        <v>537</v>
      </c>
      <c r="H340" s="38"/>
      <c r="I340" s="30">
        <v>6916.9119999999994</v>
      </c>
      <c r="J340" s="121">
        <f>((I340/30.4)*40)/12</f>
        <v>758.43333333333339</v>
      </c>
      <c r="K340" s="121">
        <f>(((I340/30.4)*20)*0.25)/12</f>
        <v>94.804166666666674</v>
      </c>
      <c r="L340" s="28"/>
      <c r="M340" s="28"/>
      <c r="N340" s="28">
        <v>0</v>
      </c>
      <c r="O340" s="28">
        <v>59.536266666666656</v>
      </c>
      <c r="P340" s="28">
        <v>249.79080947368422</v>
      </c>
      <c r="Q340" s="27">
        <f>+N340+O340+P340</f>
        <v>309.32707614035087</v>
      </c>
    </row>
    <row r="341" spans="2:19" ht="14.25" x14ac:dyDescent="0.25">
      <c r="B341" s="111" t="s">
        <v>536</v>
      </c>
      <c r="C341" s="110" t="s">
        <v>535</v>
      </c>
      <c r="D341" s="107" t="s">
        <v>2</v>
      </c>
      <c r="E341" s="208">
        <v>44197</v>
      </c>
      <c r="F341" s="110"/>
      <c r="G341" s="110"/>
      <c r="H341" s="110"/>
      <c r="I341" s="122">
        <v>6916.9119999999994</v>
      </c>
      <c r="J341" s="121">
        <f>((I341/30.4)*40)/12</f>
        <v>758.43333333333339</v>
      </c>
      <c r="K341" s="121">
        <f>(((I341/30.4)*20)*0.25)/12</f>
        <v>94.804166666666674</v>
      </c>
      <c r="L341" s="105"/>
      <c r="M341" s="105"/>
      <c r="N341" s="105">
        <v>0</v>
      </c>
      <c r="O341" s="105">
        <v>59.536266666666656</v>
      </c>
      <c r="P341" s="105">
        <v>249.79080947368422</v>
      </c>
      <c r="Q341" s="27">
        <f>+N341+O341+P341</f>
        <v>309.32707614035087</v>
      </c>
    </row>
    <row r="342" spans="2:19" ht="15" thickBot="1" x14ac:dyDescent="0.3">
      <c r="B342" s="102"/>
      <c r="C342" s="100"/>
      <c r="D342" s="83"/>
      <c r="E342" s="207"/>
      <c r="F342" s="100"/>
      <c r="G342" s="100"/>
      <c r="H342" s="100"/>
      <c r="I342" s="206"/>
      <c r="J342" s="99">
        <f>((I342/30.4)*40)/12</f>
        <v>0</v>
      </c>
      <c r="K342" s="99">
        <f>(((I342/30.4)*20)*0.25)/12</f>
        <v>0</v>
      </c>
      <c r="L342" s="22"/>
      <c r="M342" s="22"/>
      <c r="N342" s="22"/>
      <c r="O342" s="22"/>
      <c r="P342" s="22"/>
      <c r="Q342" s="21"/>
    </row>
    <row r="343" spans="2:19" ht="15" thickBot="1" x14ac:dyDescent="0.3">
      <c r="B343" s="10"/>
      <c r="C343" s="10"/>
      <c r="D343" s="95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</row>
    <row r="344" spans="2:19" ht="14.25" x14ac:dyDescent="0.25">
      <c r="B344" s="10"/>
      <c r="C344" s="10"/>
      <c r="D344" s="17"/>
      <c r="E344" s="16" t="s">
        <v>1</v>
      </c>
      <c r="F344" s="15"/>
      <c r="G344" s="81"/>
      <c r="H344" s="13"/>
      <c r="I344" s="80">
        <f>SUM(I334:I342)</f>
        <v>67624.495999999985</v>
      </c>
      <c r="J344" s="80">
        <f>SUM(J334:J342)</f>
        <v>7414.9666666666672</v>
      </c>
      <c r="K344" s="80">
        <f>SUM(K334:K342)</f>
        <v>926.87083333333339</v>
      </c>
      <c r="L344" s="80">
        <f>SUM(L334:L342)</f>
        <v>0</v>
      </c>
      <c r="M344" s="80">
        <f>SUM(M334:M342)</f>
        <v>0</v>
      </c>
      <c r="N344" s="80">
        <f>SUM(N334:N342)</f>
        <v>62.507216045994809</v>
      </c>
      <c r="O344" s="80">
        <f>SUM(O334:O342)</f>
        <v>822.23742008771887</v>
      </c>
      <c r="P344" s="80">
        <f>SUM(P334:P342)</f>
        <v>4921.9990436842099</v>
      </c>
      <c r="Q344" s="80">
        <f>SUM(Q334:Q342)</f>
        <v>5806.7436798179242</v>
      </c>
    </row>
    <row r="345" spans="2:19" ht="15" thickBot="1" x14ac:dyDescent="0.3">
      <c r="B345" s="11"/>
      <c r="C345" s="10"/>
      <c r="D345" s="10"/>
      <c r="E345" s="9" t="s">
        <v>0</v>
      </c>
      <c r="F345" s="8"/>
      <c r="G345" s="78"/>
      <c r="H345" s="6"/>
      <c r="I345" s="77">
        <f>+I344*12</f>
        <v>811493.95199999982</v>
      </c>
      <c r="J345" s="77">
        <f>+J344*12</f>
        <v>88979.6</v>
      </c>
      <c r="K345" s="77">
        <f>+K344*12</f>
        <v>11122.45</v>
      </c>
      <c r="L345" s="77">
        <f>+L344*12</f>
        <v>0</v>
      </c>
      <c r="M345" s="77"/>
      <c r="N345" s="77">
        <f>+N344*12</f>
        <v>750.08659255193766</v>
      </c>
      <c r="O345" s="77">
        <f>+O344*12</f>
        <v>9866.8490410526265</v>
      </c>
      <c r="P345" s="77">
        <f>+P344*12</f>
        <v>59063.988524210523</v>
      </c>
      <c r="Q345" s="76">
        <f>+Q344*12</f>
        <v>69680.924157815083</v>
      </c>
    </row>
    <row r="346" spans="2:19" ht="14.25" x14ac:dyDescent="0.25">
      <c r="B346" s="11"/>
      <c r="C346" s="10"/>
      <c r="D346" s="10"/>
      <c r="E346" s="98"/>
      <c r="F346" s="98"/>
      <c r="G346" s="10"/>
      <c r="H346" s="10"/>
      <c r="I346" s="97"/>
      <c r="J346" s="97"/>
      <c r="K346" s="97"/>
      <c r="L346" s="97"/>
      <c r="M346" s="97"/>
      <c r="N346" s="97"/>
      <c r="O346" s="97"/>
      <c r="P346" s="97"/>
      <c r="Q346" s="97"/>
      <c r="S346" s="2"/>
    </row>
    <row r="347" spans="2:19" ht="14.25" x14ac:dyDescent="0.25">
      <c r="B347" s="11"/>
      <c r="C347" s="10"/>
      <c r="D347" s="10"/>
      <c r="E347" s="98"/>
      <c r="F347" s="98"/>
      <c r="G347" s="10"/>
      <c r="H347" s="10"/>
      <c r="I347" s="97"/>
      <c r="J347" s="97"/>
      <c r="K347" s="97"/>
      <c r="L347" s="97"/>
      <c r="M347" s="97"/>
      <c r="N347" s="97"/>
      <c r="O347" s="97"/>
      <c r="P347" s="97"/>
      <c r="Q347" s="97"/>
      <c r="S347" s="2"/>
    </row>
    <row r="348" spans="2:19" ht="15" thickBot="1" x14ac:dyDescent="0.3">
      <c r="B348" s="11"/>
      <c r="C348" s="10"/>
      <c r="D348" s="10"/>
      <c r="E348" s="98"/>
      <c r="F348" s="98"/>
      <c r="G348" s="10"/>
      <c r="H348" s="10"/>
      <c r="I348" s="97"/>
      <c r="J348" s="97"/>
      <c r="K348" s="97"/>
      <c r="L348" s="97"/>
      <c r="M348" s="97"/>
      <c r="N348" s="97"/>
      <c r="O348" s="97"/>
      <c r="P348" s="97"/>
      <c r="Q348" s="97"/>
      <c r="S348" s="2"/>
    </row>
    <row r="349" spans="2:19" ht="14.25" x14ac:dyDescent="0.25">
      <c r="B349" s="70" t="s">
        <v>27</v>
      </c>
      <c r="C349" s="69"/>
      <c r="D349" s="68" t="s">
        <v>26</v>
      </c>
      <c r="E349" s="68"/>
      <c r="F349" s="68"/>
      <c r="G349" s="68"/>
      <c r="H349" s="68"/>
      <c r="I349" s="68"/>
      <c r="J349" s="68"/>
      <c r="K349" s="67" t="s">
        <v>25</v>
      </c>
      <c r="L349" s="67"/>
      <c r="M349" s="67"/>
      <c r="N349" s="67"/>
      <c r="O349" s="67"/>
      <c r="P349" s="67"/>
      <c r="Q349" s="66"/>
    </row>
    <row r="350" spans="2:19" ht="14.25" x14ac:dyDescent="0.25">
      <c r="B350" s="65" t="s">
        <v>24</v>
      </c>
      <c r="C350" s="96"/>
      <c r="D350" s="96"/>
      <c r="E350" s="96"/>
      <c r="F350" s="96"/>
      <c r="G350" s="96"/>
      <c r="H350" s="10"/>
      <c r="I350" s="61"/>
      <c r="J350" s="61"/>
      <c r="K350" s="61"/>
      <c r="L350" s="61"/>
      <c r="M350" s="61"/>
      <c r="N350" s="61"/>
      <c r="O350" s="61"/>
      <c r="P350" s="61"/>
      <c r="Q350" s="60"/>
    </row>
    <row r="351" spans="2:19" ht="14.25" x14ac:dyDescent="0.25">
      <c r="B351" s="65" t="s">
        <v>534</v>
      </c>
      <c r="C351" s="96"/>
      <c r="D351" s="96"/>
      <c r="E351" s="96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0"/>
    </row>
    <row r="352" spans="2:19" ht="15" thickBot="1" x14ac:dyDescent="0.3">
      <c r="B352" s="59" t="s">
        <v>533</v>
      </c>
      <c r="C352" s="58"/>
      <c r="D352" s="58"/>
      <c r="E352" s="58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6"/>
    </row>
    <row r="353" spans="2:17" ht="15" thickBot="1" x14ac:dyDescent="0.3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2:17" ht="14.25" x14ac:dyDescent="0.2">
      <c r="B354" s="55" t="s">
        <v>21</v>
      </c>
      <c r="C354" s="54" t="s">
        <v>20</v>
      </c>
      <c r="D354" s="54" t="s">
        <v>19</v>
      </c>
      <c r="E354" s="54" t="s">
        <v>18</v>
      </c>
      <c r="F354" s="54" t="s">
        <v>17</v>
      </c>
      <c r="G354" s="54" t="s">
        <v>16</v>
      </c>
      <c r="H354" s="53"/>
      <c r="I354" s="51" t="s">
        <v>15</v>
      </c>
      <c r="J354" s="51" t="s">
        <v>14</v>
      </c>
      <c r="K354" s="51" t="s">
        <v>13</v>
      </c>
      <c r="L354" s="51" t="s">
        <v>12</v>
      </c>
      <c r="M354" s="52"/>
      <c r="N354" s="51" t="s">
        <v>11</v>
      </c>
      <c r="O354" s="51" t="s">
        <v>10</v>
      </c>
      <c r="P354" s="51" t="s">
        <v>9</v>
      </c>
      <c r="Q354" s="51" t="s">
        <v>8</v>
      </c>
    </row>
    <row r="355" spans="2:17" ht="15" thickBot="1" x14ac:dyDescent="0.3">
      <c r="B355" s="49"/>
      <c r="C355" s="48"/>
      <c r="D355" s="48"/>
      <c r="E355" s="48"/>
      <c r="F355" s="48"/>
      <c r="G355" s="48"/>
      <c r="H355" s="47"/>
      <c r="I355" s="46"/>
      <c r="J355" s="46"/>
      <c r="K355" s="46"/>
      <c r="L355" s="46"/>
      <c r="M355" s="45"/>
      <c r="N355" s="44"/>
      <c r="O355" s="44"/>
      <c r="P355" s="44"/>
      <c r="Q355" s="44"/>
    </row>
    <row r="356" spans="2:17" ht="15" thickBot="1" x14ac:dyDescent="0.3">
      <c r="B356" s="10"/>
      <c r="C356" s="10"/>
      <c r="D356" s="95"/>
      <c r="E356" s="10"/>
      <c r="F356" s="10"/>
      <c r="G356" s="10"/>
      <c r="H356" s="10"/>
      <c r="I356" s="10"/>
      <c r="J356" s="10"/>
      <c r="K356" s="10"/>
      <c r="L356" s="20"/>
      <c r="M356" s="10"/>
      <c r="N356" s="10"/>
      <c r="O356" s="10"/>
      <c r="P356" s="10"/>
      <c r="Q356" s="10"/>
    </row>
    <row r="357" spans="2:17" ht="14.25" x14ac:dyDescent="0.25">
      <c r="B357" s="146" t="s">
        <v>532</v>
      </c>
      <c r="C357" s="145" t="s">
        <v>531</v>
      </c>
      <c r="D357" s="143" t="s">
        <v>5</v>
      </c>
      <c r="E357" s="144">
        <v>43346</v>
      </c>
      <c r="F357" s="143" t="s">
        <v>530</v>
      </c>
      <c r="G357" s="143" t="s">
        <v>529</v>
      </c>
      <c r="H357" s="143"/>
      <c r="I357" s="142">
        <v>24126.655999999999</v>
      </c>
      <c r="J357" s="82">
        <f>((I357/30.4)*40)/12</f>
        <v>2645.4666666666667</v>
      </c>
      <c r="K357" s="82">
        <f>(((I357/30.4)*20)*0.25)/12</f>
        <v>330.68333333333334</v>
      </c>
      <c r="L357" s="113"/>
      <c r="M357" s="113"/>
      <c r="N357" s="82">
        <v>100.9915947429018</v>
      </c>
      <c r="O357" s="82">
        <v>563.61312804824672</v>
      </c>
      <c r="P357" s="82">
        <v>3809.2089489473683</v>
      </c>
      <c r="Q357" s="141">
        <f>+N357+O357+P357</f>
        <v>4473.8136717385169</v>
      </c>
    </row>
    <row r="358" spans="2:17" ht="25.5" customHeight="1" x14ac:dyDescent="0.25">
      <c r="B358" s="140" t="s">
        <v>528</v>
      </c>
      <c r="C358" s="139" t="s">
        <v>527</v>
      </c>
      <c r="D358" s="137" t="s">
        <v>2</v>
      </c>
      <c r="E358" s="138">
        <v>41030</v>
      </c>
      <c r="F358" s="38" t="s">
        <v>526</v>
      </c>
      <c r="G358" s="155" t="s">
        <v>525</v>
      </c>
      <c r="H358" s="155"/>
      <c r="I358" s="136">
        <v>7413.6480000000001</v>
      </c>
      <c r="J358" s="121">
        <f>((I358/30.4)*40)/12</f>
        <v>812.9</v>
      </c>
      <c r="K358" s="121">
        <f>(((I358/30.4)*20)*0.25)/12</f>
        <v>101.6125</v>
      </c>
      <c r="L358" s="28"/>
      <c r="M358" s="28"/>
      <c r="N358" s="121">
        <v>0</v>
      </c>
      <c r="O358" s="121">
        <v>65.462239999999994</v>
      </c>
      <c r="P358" s="121">
        <v>553.32851684210539</v>
      </c>
      <c r="Q358" s="131">
        <f>+N358+O358+P358</f>
        <v>618.79075684210534</v>
      </c>
    </row>
    <row r="359" spans="2:17" ht="26.25" customHeight="1" x14ac:dyDescent="0.25">
      <c r="B359" s="140" t="s">
        <v>524</v>
      </c>
      <c r="C359" s="139" t="s">
        <v>523</v>
      </c>
      <c r="D359" s="137" t="s">
        <v>2</v>
      </c>
      <c r="E359" s="138">
        <v>41030</v>
      </c>
      <c r="F359" s="38" t="s">
        <v>522</v>
      </c>
      <c r="G359" s="155" t="s">
        <v>521</v>
      </c>
      <c r="H359" s="155"/>
      <c r="I359" s="136">
        <v>9273.8240000000005</v>
      </c>
      <c r="J359" s="121">
        <f>((I359/30.4)*40)/12</f>
        <v>1016.8666666666668</v>
      </c>
      <c r="K359" s="121">
        <f>(((I359/30.4)*20)*0.25)/12</f>
        <v>127.10833333333335</v>
      </c>
      <c r="L359" s="28"/>
      <c r="M359" s="28"/>
      <c r="N359" s="121">
        <v>13.442053035549401</v>
      </c>
      <c r="O359" s="121">
        <v>128.90266666666679</v>
      </c>
      <c r="P359" s="121">
        <v>785.62326315789494</v>
      </c>
      <c r="Q359" s="131">
        <f>+N359+O359+P359</f>
        <v>927.96798286011108</v>
      </c>
    </row>
    <row r="360" spans="2:17" ht="14.25" x14ac:dyDescent="0.25">
      <c r="B360" s="140" t="s">
        <v>520</v>
      </c>
      <c r="C360" s="139" t="s">
        <v>519</v>
      </c>
      <c r="D360" s="137" t="s">
        <v>2</v>
      </c>
      <c r="E360" s="138">
        <v>42280</v>
      </c>
      <c r="F360" s="38" t="s">
        <v>518</v>
      </c>
      <c r="G360" s="155" t="s">
        <v>517</v>
      </c>
      <c r="H360" s="155"/>
      <c r="I360" s="136">
        <v>9163.4719999999998</v>
      </c>
      <c r="J360" s="121">
        <f>((I360/30.4)*40)/12</f>
        <v>1004.7666666666668</v>
      </c>
      <c r="K360" s="121">
        <f>(((I360/30.4)*20)*0.25)/12</f>
        <v>125.59583333333335</v>
      </c>
      <c r="L360" s="28"/>
      <c r="M360" s="28"/>
      <c r="N360" s="121">
        <v>12.967605667128472</v>
      </c>
      <c r="O360" s="121">
        <v>126.96666666666674</v>
      </c>
      <c r="P360" s="121">
        <v>768.19926315789485</v>
      </c>
      <c r="Q360" s="131">
        <f>+N360+O360+P360</f>
        <v>908.13353549169005</v>
      </c>
    </row>
    <row r="361" spans="2:17" ht="12.75" customHeight="1" x14ac:dyDescent="0.25">
      <c r="B361" s="140" t="s">
        <v>516</v>
      </c>
      <c r="C361" s="139" t="s">
        <v>515</v>
      </c>
      <c r="D361" s="137" t="s">
        <v>2</v>
      </c>
      <c r="E361" s="138">
        <v>42746</v>
      </c>
      <c r="F361" s="38" t="s">
        <v>514</v>
      </c>
      <c r="G361" s="155" t="s">
        <v>513</v>
      </c>
      <c r="H361" s="155"/>
      <c r="I361" s="136">
        <v>9840.1759999999995</v>
      </c>
      <c r="J361" s="121">
        <f>((I361/30.4)*40)/12</f>
        <v>1078.9666666666667</v>
      </c>
      <c r="K361" s="121">
        <f>(((I361/30.4)*20)*0.25)/12</f>
        <v>134.87083333333334</v>
      </c>
      <c r="L361" s="28"/>
      <c r="M361" s="28"/>
      <c r="N361" s="121">
        <v>15.877026719759785</v>
      </c>
      <c r="O361" s="121">
        <v>149.34543868421039</v>
      </c>
      <c r="P361" s="121">
        <v>875.04726315789492</v>
      </c>
      <c r="Q361" s="131">
        <f>+N361+O361+P361</f>
        <v>1040.2697285618651</v>
      </c>
    </row>
    <row r="362" spans="2:17" ht="12.75" customHeight="1" x14ac:dyDescent="0.25">
      <c r="B362" s="140" t="s">
        <v>512</v>
      </c>
      <c r="C362" s="139" t="s">
        <v>511</v>
      </c>
      <c r="D362" s="137" t="s">
        <v>2</v>
      </c>
      <c r="E362" s="138">
        <v>41064</v>
      </c>
      <c r="F362" s="38" t="s">
        <v>510</v>
      </c>
      <c r="G362" s="155" t="s">
        <v>509</v>
      </c>
      <c r="H362" s="155"/>
      <c r="I362" s="136">
        <v>6916.9119999999994</v>
      </c>
      <c r="J362" s="121">
        <f>((I362/30.4)*40)/12</f>
        <v>758.43333333333339</v>
      </c>
      <c r="K362" s="121">
        <f>(((I362/30.4)*20)*0.25)/12</f>
        <v>94.804166666666674</v>
      </c>
      <c r="L362" s="28"/>
      <c r="M362" s="28"/>
      <c r="N362" s="121">
        <v>0</v>
      </c>
      <c r="O362" s="121">
        <v>59.536266666666656</v>
      </c>
      <c r="P362" s="121">
        <v>249.79080947368422</v>
      </c>
      <c r="Q362" s="131">
        <f>+N362+O362+P362</f>
        <v>309.32707614035087</v>
      </c>
    </row>
    <row r="363" spans="2:17" ht="12.75" customHeight="1" x14ac:dyDescent="0.25">
      <c r="B363" s="140" t="s">
        <v>508</v>
      </c>
      <c r="C363" s="139" t="s">
        <v>507</v>
      </c>
      <c r="D363" s="137" t="s">
        <v>5</v>
      </c>
      <c r="E363" s="138">
        <v>43344</v>
      </c>
      <c r="F363" s="38" t="s">
        <v>506</v>
      </c>
      <c r="G363" s="155" t="s">
        <v>505</v>
      </c>
      <c r="H363" s="155"/>
      <c r="I363" s="136">
        <v>15437.119999999999</v>
      </c>
      <c r="J363" s="121">
        <f>((I363/30.4)*40)/12</f>
        <v>1692.6666666666667</v>
      </c>
      <c r="K363" s="121">
        <f>(((I363/30.4)*20)*0.25)/12</f>
        <v>211.58333333333334</v>
      </c>
      <c r="L363" s="28"/>
      <c r="M363" s="28"/>
      <c r="N363" s="121">
        <v>48.378978799919118</v>
      </c>
      <c r="O363" s="121">
        <v>316.43594000000002</v>
      </c>
      <c r="P363" s="121">
        <v>1977.546228947368</v>
      </c>
      <c r="Q363" s="131">
        <f>+N363+O363+P363</f>
        <v>2342.3611477472873</v>
      </c>
    </row>
    <row r="364" spans="2:17" ht="12.75" customHeight="1" x14ac:dyDescent="0.25">
      <c r="B364" s="140" t="s">
        <v>504</v>
      </c>
      <c r="C364" s="139" t="s">
        <v>503</v>
      </c>
      <c r="D364" s="137" t="s">
        <v>2</v>
      </c>
      <c r="E364" s="138">
        <v>43420</v>
      </c>
      <c r="F364" s="38" t="s">
        <v>502</v>
      </c>
      <c r="G364" s="155" t="s">
        <v>501</v>
      </c>
      <c r="H364" s="155"/>
      <c r="I364" s="136">
        <v>8784.08</v>
      </c>
      <c r="J364" s="121">
        <f>((I364/30.4)*40)/12</f>
        <v>963.16666666666663</v>
      </c>
      <c r="K364" s="121">
        <f>(((I364/30.4)*20)*0.25)/12</f>
        <v>120.39583333333333</v>
      </c>
      <c r="L364" s="121"/>
      <c r="M364" s="121"/>
      <c r="N364" s="121">
        <v>11.336447772391551</v>
      </c>
      <c r="O364" s="121">
        <v>120.31066666666659</v>
      </c>
      <c r="P364" s="121">
        <v>708.29526315789496</v>
      </c>
      <c r="Q364" s="131">
        <f>+N364+O364+P364</f>
        <v>839.94237759695307</v>
      </c>
    </row>
    <row r="365" spans="2:17" ht="12.75" customHeight="1" x14ac:dyDescent="0.25">
      <c r="B365" s="140" t="s">
        <v>500</v>
      </c>
      <c r="C365" s="139" t="s">
        <v>423</v>
      </c>
      <c r="D365" s="137" t="s">
        <v>5</v>
      </c>
      <c r="E365" s="138">
        <v>41092</v>
      </c>
      <c r="F365" s="38" t="s">
        <v>499</v>
      </c>
      <c r="G365" s="155" t="s">
        <v>498</v>
      </c>
      <c r="H365" s="155"/>
      <c r="I365" s="136">
        <v>11908.592000000002</v>
      </c>
      <c r="J365" s="121">
        <f>((I365/30.4)*40)/12</f>
        <v>1305.7666666666669</v>
      </c>
      <c r="K365" s="121">
        <f>(((I365/30.4)*20)*0.25)/12</f>
        <v>163.22083333333336</v>
      </c>
      <c r="L365" s="28"/>
      <c r="M365" s="28"/>
      <c r="N365" s="121">
        <v>26.293283484533845</v>
      </c>
      <c r="O365" s="121">
        <v>224.9088073464909</v>
      </c>
      <c r="P365" s="121">
        <v>1237.2139642105267</v>
      </c>
      <c r="Q365" s="131">
        <f>+N365+O365+P365</f>
        <v>1488.4160550415513</v>
      </c>
    </row>
    <row r="366" spans="2:17" ht="12.75" customHeight="1" x14ac:dyDescent="0.25">
      <c r="B366" s="140" t="s">
        <v>497</v>
      </c>
      <c r="C366" s="139" t="s">
        <v>496</v>
      </c>
      <c r="D366" s="137" t="s">
        <v>2</v>
      </c>
      <c r="E366" s="138">
        <v>43466</v>
      </c>
      <c r="F366" s="38" t="s">
        <v>495</v>
      </c>
      <c r="G366" s="155" t="s">
        <v>494</v>
      </c>
      <c r="H366" s="155"/>
      <c r="I366" s="136">
        <v>4088.7999999999997</v>
      </c>
      <c r="J366" s="121">
        <f>((I366/30.4)*40)/12</f>
        <v>448.33333333333331</v>
      </c>
      <c r="K366" s="121">
        <f>(((I366/30.4)*20)*0.25)/12</f>
        <v>56.041666666666664</v>
      </c>
      <c r="L366" s="28">
        <v>144.76255263157901</v>
      </c>
      <c r="M366" s="28"/>
      <c r="N366" s="121">
        <v>0</v>
      </c>
      <c r="O366" s="121">
        <v>15.174933333333321</v>
      </c>
      <c r="P366" s="121"/>
      <c r="Q366" s="131">
        <f>+N366+O366+P366</f>
        <v>15.174933333333321</v>
      </c>
    </row>
    <row r="367" spans="2:17" ht="12.75" customHeight="1" x14ac:dyDescent="0.25">
      <c r="B367" s="140" t="s">
        <v>493</v>
      </c>
      <c r="C367" s="139" t="s">
        <v>446</v>
      </c>
      <c r="D367" s="137" t="s">
        <v>2</v>
      </c>
      <c r="E367" s="138">
        <v>43409</v>
      </c>
      <c r="F367" s="38" t="s">
        <v>492</v>
      </c>
      <c r="G367" s="155" t="s">
        <v>491</v>
      </c>
      <c r="H367" s="155"/>
      <c r="I367" s="136">
        <v>10923.632</v>
      </c>
      <c r="J367" s="121">
        <f>((I367/30.4)*40)/12</f>
        <v>1197.7666666666667</v>
      </c>
      <c r="K367" s="121">
        <f>(((I367/30.4)*20)*0.25)/12</f>
        <v>149.72083333333333</v>
      </c>
      <c r="L367" s="121"/>
      <c r="M367" s="121"/>
      <c r="N367" s="121">
        <v>21.550378221375666</v>
      </c>
      <c r="O367" s="121">
        <v>176.78826666666683</v>
      </c>
      <c r="P367" s="121">
        <v>1063.0315642105263</v>
      </c>
      <c r="Q367" s="131">
        <f>+N367+O367+P367</f>
        <v>1261.3702090985689</v>
      </c>
    </row>
    <row r="368" spans="2:17" ht="14.25" x14ac:dyDescent="0.25">
      <c r="B368" s="140" t="s">
        <v>490</v>
      </c>
      <c r="C368" s="139" t="s">
        <v>489</v>
      </c>
      <c r="D368" s="137" t="s">
        <v>2</v>
      </c>
      <c r="E368" s="138">
        <v>43497</v>
      </c>
      <c r="F368" s="38" t="s">
        <v>488</v>
      </c>
      <c r="G368" s="155" t="s">
        <v>487</v>
      </c>
      <c r="H368" s="155"/>
      <c r="I368" s="136">
        <v>7543.1519999999991</v>
      </c>
      <c r="J368" s="121">
        <f>((I368/30.4)*40)/12</f>
        <v>827.1</v>
      </c>
      <c r="K368" s="121">
        <f>(((I368/30.4)*20)*0.25)/12</f>
        <v>103.3875</v>
      </c>
      <c r="L368" s="121"/>
      <c r="M368" s="121"/>
      <c r="N368" s="121">
        <v>0</v>
      </c>
      <c r="O368" s="121">
        <v>67.007200000000012</v>
      </c>
      <c r="P368" s="121">
        <v>567.23315684210525</v>
      </c>
      <c r="Q368" s="131">
        <f>+N368+O368+P368</f>
        <v>634.24035684210526</v>
      </c>
    </row>
    <row r="369" spans="2:17" ht="14.25" x14ac:dyDescent="0.25">
      <c r="B369" s="140" t="s">
        <v>486</v>
      </c>
      <c r="C369" s="139" t="s">
        <v>485</v>
      </c>
      <c r="D369" s="137" t="s">
        <v>2</v>
      </c>
      <c r="E369" s="138">
        <v>43556</v>
      </c>
      <c r="F369" s="38" t="s">
        <v>484</v>
      </c>
      <c r="G369" s="155" t="s">
        <v>483</v>
      </c>
      <c r="H369" s="155"/>
      <c r="I369" s="136">
        <v>5045.4879999999994</v>
      </c>
      <c r="J369" s="121">
        <f>((I369/30.4)*40)/12</f>
        <v>553.23333333333335</v>
      </c>
      <c r="K369" s="121">
        <f>(((I369/30.4)*20)*0.25)/12</f>
        <v>69.154166666666669</v>
      </c>
      <c r="L369" s="121">
        <v>21.5324778947369</v>
      </c>
      <c r="M369" s="121"/>
      <c r="N369" s="121">
        <v>0</v>
      </c>
      <c r="O369" s="121">
        <v>37.210506666666667</v>
      </c>
      <c r="P369" s="121"/>
      <c r="Q369" s="131">
        <f>+N369+O369+P369</f>
        <v>37.210506666666667</v>
      </c>
    </row>
    <row r="370" spans="2:17" ht="25.5" customHeight="1" x14ac:dyDescent="0.25">
      <c r="B370" s="140" t="s">
        <v>482</v>
      </c>
      <c r="C370" s="139" t="s">
        <v>481</v>
      </c>
      <c r="D370" s="137" t="s">
        <v>2</v>
      </c>
      <c r="E370" s="138">
        <v>43556</v>
      </c>
      <c r="F370" s="38" t="s">
        <v>480</v>
      </c>
      <c r="G370" s="155" t="s">
        <v>479</v>
      </c>
      <c r="H370" s="155"/>
      <c r="I370" s="136">
        <v>9163.4719999999998</v>
      </c>
      <c r="J370" s="121">
        <f>((I370/30.4)*40)/12</f>
        <v>1004.7666666666668</v>
      </c>
      <c r="K370" s="121">
        <f>(((I370/30.4)*20)*0.25)/12</f>
        <v>125.59583333333335</v>
      </c>
      <c r="L370" s="121"/>
      <c r="M370" s="121"/>
      <c r="N370" s="121">
        <v>12.967605667128472</v>
      </c>
      <c r="O370" s="121">
        <v>126.96666666666674</v>
      </c>
      <c r="P370" s="121">
        <v>768.19926315789485</v>
      </c>
      <c r="Q370" s="131">
        <f>+N370+O370+P370</f>
        <v>908.13353549169005</v>
      </c>
    </row>
    <row r="371" spans="2:17" ht="14.25" x14ac:dyDescent="0.25">
      <c r="B371" s="140" t="s">
        <v>478</v>
      </c>
      <c r="C371" s="139" t="s">
        <v>477</v>
      </c>
      <c r="D371" s="137" t="s">
        <v>2</v>
      </c>
      <c r="E371" s="138">
        <v>43634</v>
      </c>
      <c r="F371" s="38" t="s">
        <v>476</v>
      </c>
      <c r="G371" s="155" t="s">
        <v>475</v>
      </c>
      <c r="H371" s="155"/>
      <c r="I371" s="136">
        <v>10923.632</v>
      </c>
      <c r="J371" s="121">
        <f>((I371/30.4)*40)/12</f>
        <v>1197.7666666666667</v>
      </c>
      <c r="K371" s="121">
        <f>(((I371/30.4)*20)*0.25)/12</f>
        <v>149.72083333333333</v>
      </c>
      <c r="L371" s="121"/>
      <c r="M371" s="121"/>
      <c r="N371" s="121">
        <v>21.550378221375666</v>
      </c>
      <c r="O371" s="121">
        <v>176.78826666666683</v>
      </c>
      <c r="P371" s="121">
        <v>1063.0315642105263</v>
      </c>
      <c r="Q371" s="131">
        <f>+N371+O371+P371</f>
        <v>1261.3702090985689</v>
      </c>
    </row>
    <row r="372" spans="2:17" ht="27" customHeight="1" x14ac:dyDescent="0.25">
      <c r="B372" s="140" t="s">
        <v>474</v>
      </c>
      <c r="C372" s="139" t="s">
        <v>473</v>
      </c>
      <c r="D372" s="137" t="s">
        <v>2</v>
      </c>
      <c r="E372" s="138">
        <v>43647</v>
      </c>
      <c r="F372" s="38" t="s">
        <v>472</v>
      </c>
      <c r="G372" s="155" t="s">
        <v>471</v>
      </c>
      <c r="H372" s="155"/>
      <c r="I372" s="136">
        <v>9433.4239999999991</v>
      </c>
      <c r="J372" s="121">
        <f>((I372/30.4)*40)/12</f>
        <v>1034.3666666666666</v>
      </c>
      <c r="K372" s="121">
        <f>(((I372/30.4)*20)*0.25)/12</f>
        <v>129.29583333333332</v>
      </c>
      <c r="L372" s="121"/>
      <c r="M372" s="121"/>
      <c r="N372" s="121">
        <v>14.128237246075692</v>
      </c>
      <c r="O372" s="121">
        <v>133.6420134210523</v>
      </c>
      <c r="P372" s="121">
        <v>810.82326315789487</v>
      </c>
      <c r="Q372" s="131">
        <f>+N372+O372+P372</f>
        <v>958.59351382502291</v>
      </c>
    </row>
    <row r="373" spans="2:17" ht="28.5" x14ac:dyDescent="0.25">
      <c r="B373" s="140" t="s">
        <v>470</v>
      </c>
      <c r="C373" s="139" t="s">
        <v>469</v>
      </c>
      <c r="D373" s="137" t="s">
        <v>2</v>
      </c>
      <c r="E373" s="138">
        <v>43703</v>
      </c>
      <c r="F373" s="38" t="s">
        <v>468</v>
      </c>
      <c r="G373" s="155" t="s">
        <v>467</v>
      </c>
      <c r="H373" s="155"/>
      <c r="I373" s="136">
        <v>9163.4719999999998</v>
      </c>
      <c r="J373" s="121">
        <f>((I373/30.4)*40)/12</f>
        <v>1004.7666666666668</v>
      </c>
      <c r="K373" s="121">
        <f>(((I373/30.4)*20)*0.25)/12</f>
        <v>125.59583333333335</v>
      </c>
      <c r="L373" s="121"/>
      <c r="M373" s="121"/>
      <c r="N373" s="121">
        <v>12.967605667128472</v>
      </c>
      <c r="O373" s="121">
        <v>126.96666666666674</v>
      </c>
      <c r="P373" s="121">
        <v>768.19926315789485</v>
      </c>
      <c r="Q373" s="131">
        <f>+N373+O373+P373</f>
        <v>908.13353549169005</v>
      </c>
    </row>
    <row r="374" spans="2:17" ht="14.25" x14ac:dyDescent="0.25">
      <c r="B374" s="140" t="s">
        <v>466</v>
      </c>
      <c r="C374" s="139" t="s">
        <v>465</v>
      </c>
      <c r="D374" s="137" t="s">
        <v>2</v>
      </c>
      <c r="E374" s="138">
        <v>43770</v>
      </c>
      <c r="F374" s="38" t="s">
        <v>464</v>
      </c>
      <c r="G374" s="155" t="s">
        <v>463</v>
      </c>
      <c r="H374" s="155"/>
      <c r="I374" s="136">
        <v>7413.6480000000001</v>
      </c>
      <c r="J374" s="121">
        <f>((I374/30.4)*40)/12</f>
        <v>812.9</v>
      </c>
      <c r="K374" s="121">
        <f>(((I374/30.4)*20)*0.25)/12</f>
        <v>101.6125</v>
      </c>
      <c r="L374" s="121"/>
      <c r="M374" s="121"/>
      <c r="N374" s="121">
        <v>0</v>
      </c>
      <c r="O374" s="121">
        <v>65.462239999999994</v>
      </c>
      <c r="P374" s="121">
        <v>553.32851684210539</v>
      </c>
      <c r="Q374" s="131">
        <f>+N374+O374+P374</f>
        <v>618.79075684210534</v>
      </c>
    </row>
    <row r="375" spans="2:17" ht="28.5" x14ac:dyDescent="0.25">
      <c r="B375" s="140" t="s">
        <v>462</v>
      </c>
      <c r="C375" s="139" t="s">
        <v>461</v>
      </c>
      <c r="D375" s="137" t="s">
        <v>2</v>
      </c>
      <c r="E375" s="138">
        <v>43785</v>
      </c>
      <c r="F375" s="38" t="s">
        <v>460</v>
      </c>
      <c r="G375" s="155" t="s">
        <v>459</v>
      </c>
      <c r="H375" s="155"/>
      <c r="I375" s="136">
        <v>6575.2159999999994</v>
      </c>
      <c r="J375" s="121">
        <f>((I375/30.4)*40)/12</f>
        <v>720.9666666666667</v>
      </c>
      <c r="K375" s="121">
        <f>(((I375/30.4)*20)*0.25)/12</f>
        <v>90.120833333333337</v>
      </c>
      <c r="L375" s="121"/>
      <c r="M375" s="121"/>
      <c r="N375" s="121">
        <v>0</v>
      </c>
      <c r="O375" s="121">
        <v>55.459893333333376</v>
      </c>
      <c r="P375" s="121">
        <v>213.10344947368415</v>
      </c>
      <c r="Q375" s="131">
        <f>+N375+O375+P375</f>
        <v>268.56334280701753</v>
      </c>
    </row>
    <row r="376" spans="2:17" ht="28.5" x14ac:dyDescent="0.25">
      <c r="B376" s="140" t="s">
        <v>458</v>
      </c>
      <c r="C376" s="139" t="s">
        <v>457</v>
      </c>
      <c r="D376" s="137" t="s">
        <v>2</v>
      </c>
      <c r="E376" s="138">
        <v>43785</v>
      </c>
      <c r="F376" s="38" t="s">
        <v>456</v>
      </c>
      <c r="G376" s="155" t="s">
        <v>455</v>
      </c>
      <c r="H376" s="155"/>
      <c r="I376" s="136">
        <v>9273.8240000000005</v>
      </c>
      <c r="J376" s="121">
        <f>((I376/30.4)*40)/12</f>
        <v>1016.8666666666668</v>
      </c>
      <c r="K376" s="121">
        <f>(((I376/30.4)*20)*0.25)/12</f>
        <v>127.10833333333335</v>
      </c>
      <c r="L376" s="121"/>
      <c r="M376" s="121"/>
      <c r="N376" s="121">
        <v>13.442053035549401</v>
      </c>
      <c r="O376" s="121">
        <v>128.90266666666679</v>
      </c>
      <c r="P376" s="121">
        <v>785.62326315789494</v>
      </c>
      <c r="Q376" s="131">
        <f>+N376+O376+P376</f>
        <v>927.96798286011108</v>
      </c>
    </row>
    <row r="377" spans="2:17" ht="14.25" x14ac:dyDescent="0.25">
      <c r="B377" s="140" t="s">
        <v>454</v>
      </c>
      <c r="C377" s="139" t="s">
        <v>442</v>
      </c>
      <c r="D377" s="137" t="s">
        <v>2</v>
      </c>
      <c r="E377" s="138">
        <v>43862</v>
      </c>
      <c r="F377" s="38" t="s">
        <v>453</v>
      </c>
      <c r="G377" s="155" t="s">
        <v>452</v>
      </c>
      <c r="H377" s="155"/>
      <c r="I377" s="136">
        <v>9163.4719999999998</v>
      </c>
      <c r="J377" s="121">
        <f>((I377/30.4)*40)/12</f>
        <v>1004.7666666666668</v>
      </c>
      <c r="K377" s="121">
        <f>(((I377/30.4)*20)*0.25)/12</f>
        <v>125.59583333333335</v>
      </c>
      <c r="L377" s="121"/>
      <c r="M377" s="121"/>
      <c r="N377" s="121">
        <v>12.967605667128472</v>
      </c>
      <c r="O377" s="121">
        <v>126.96666666666674</v>
      </c>
      <c r="P377" s="121">
        <v>768.19926315789485</v>
      </c>
      <c r="Q377" s="131">
        <f>+N377+O377+P377</f>
        <v>908.13353549169005</v>
      </c>
    </row>
    <row r="378" spans="2:17" ht="14.25" x14ac:dyDescent="0.25">
      <c r="B378" s="140" t="s">
        <v>451</v>
      </c>
      <c r="C378" s="139" t="s">
        <v>450</v>
      </c>
      <c r="D378" s="137" t="s">
        <v>2</v>
      </c>
      <c r="E378" s="138">
        <v>44059</v>
      </c>
      <c r="F378" s="38" t="s">
        <v>449</v>
      </c>
      <c r="G378" s="155" t="s">
        <v>448</v>
      </c>
      <c r="H378" s="155"/>
      <c r="I378" s="136">
        <v>7543.1519999999991</v>
      </c>
      <c r="J378" s="121">
        <f>((I378/30.4)*40)/12</f>
        <v>827.1</v>
      </c>
      <c r="K378" s="121">
        <f>(((I378/30.4)*20)*0.25)/12</f>
        <v>103.3875</v>
      </c>
      <c r="L378" s="121"/>
      <c r="M378" s="121"/>
      <c r="N378" s="121">
        <v>0</v>
      </c>
      <c r="O378" s="121">
        <v>67.007200000000012</v>
      </c>
      <c r="P378" s="121">
        <v>567.23315684210525</v>
      </c>
      <c r="Q378" s="131">
        <f>+N378+O378+P378</f>
        <v>634.24035684210526</v>
      </c>
    </row>
    <row r="379" spans="2:17" ht="14.25" x14ac:dyDescent="0.25">
      <c r="B379" s="140" t="s">
        <v>447</v>
      </c>
      <c r="C379" s="139" t="s">
        <v>446</v>
      </c>
      <c r="D379" s="137" t="s">
        <v>2</v>
      </c>
      <c r="E379" s="138">
        <v>44090</v>
      </c>
      <c r="F379" s="38" t="s">
        <v>445</v>
      </c>
      <c r="G379" s="155" t="s">
        <v>444</v>
      </c>
      <c r="H379" s="155"/>
      <c r="I379" s="136">
        <v>9273.8240000000005</v>
      </c>
      <c r="J379" s="121">
        <f>((I379/30.4)*40)/12</f>
        <v>1016.8666666666668</v>
      </c>
      <c r="K379" s="121">
        <f>(((I379/30.4)*20)*0.25)/12</f>
        <v>127.10833333333335</v>
      </c>
      <c r="L379" s="121"/>
      <c r="M379" s="121"/>
      <c r="N379" s="121">
        <v>13.442053035549401</v>
      </c>
      <c r="O379" s="121">
        <v>128.90266666666679</v>
      </c>
      <c r="P379" s="121">
        <v>785.62326315789494</v>
      </c>
      <c r="Q379" s="131">
        <f>+N379+O379+P379</f>
        <v>927.96798286011108</v>
      </c>
    </row>
    <row r="380" spans="2:17" ht="14.25" x14ac:dyDescent="0.25">
      <c r="B380" s="140" t="s">
        <v>443</v>
      </c>
      <c r="C380" s="139" t="s">
        <v>442</v>
      </c>
      <c r="D380" s="137" t="s">
        <v>2</v>
      </c>
      <c r="E380" s="138">
        <v>44197</v>
      </c>
      <c r="F380" s="38" t="s">
        <v>441</v>
      </c>
      <c r="G380" s="155"/>
      <c r="H380" s="155"/>
      <c r="I380" s="136">
        <v>9163.4719999999998</v>
      </c>
      <c r="J380" s="121">
        <f>((I380/30.4)*40)/12</f>
        <v>1004.7666666666668</v>
      </c>
      <c r="K380" s="121">
        <f>(((I380/30.4)*20)*0.25)/12</f>
        <v>125.59583333333335</v>
      </c>
      <c r="L380" s="121"/>
      <c r="M380" s="121"/>
      <c r="N380" s="121">
        <v>12.967605667128472</v>
      </c>
      <c r="O380" s="121">
        <v>126.96666666666674</v>
      </c>
      <c r="P380" s="121">
        <v>768.19926315789485</v>
      </c>
      <c r="Q380" s="131">
        <f>+N380+O380+P380</f>
        <v>908.13353549169005</v>
      </c>
    </row>
    <row r="381" spans="2:17" ht="29.25" customHeight="1" thickBot="1" x14ac:dyDescent="0.3">
      <c r="B381" s="135" t="s">
        <v>440</v>
      </c>
      <c r="C381" s="134" t="s">
        <v>439</v>
      </c>
      <c r="D381" s="133" t="s">
        <v>2</v>
      </c>
      <c r="E381" s="101">
        <v>44151</v>
      </c>
      <c r="F381" s="100" t="s">
        <v>438</v>
      </c>
      <c r="G381" s="85"/>
      <c r="H381" s="85"/>
      <c r="I381" s="132">
        <v>3894.24</v>
      </c>
      <c r="J381" s="99">
        <f>((I381/30.4)*40)/12</f>
        <v>427</v>
      </c>
      <c r="K381" s="99">
        <f>(((I381/30.4)*20)*0.25)/12</f>
        <v>53.375</v>
      </c>
      <c r="L381" s="99">
        <v>157.050552631579</v>
      </c>
      <c r="M381" s="99"/>
      <c r="N381" s="99">
        <v>0</v>
      </c>
      <c r="O381" s="99">
        <v>13.809599999999998</v>
      </c>
      <c r="P381" s="99"/>
      <c r="Q381" s="175">
        <f>+N381+O381+P381</f>
        <v>13.809599999999998</v>
      </c>
    </row>
    <row r="382" spans="2:17" ht="15" thickBot="1" x14ac:dyDescent="0.3">
      <c r="B382" s="10"/>
      <c r="C382" s="10"/>
      <c r="D382" s="95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2:17" ht="14.25" x14ac:dyDescent="0.25">
      <c r="B383" s="10"/>
      <c r="C383" s="10"/>
      <c r="D383" s="17"/>
      <c r="E383" s="16" t="s">
        <v>1</v>
      </c>
      <c r="F383" s="15"/>
      <c r="G383" s="81"/>
      <c r="H383" s="13"/>
      <c r="I383" s="80">
        <f>SUM(I357:I381)</f>
        <v>231450.4</v>
      </c>
      <c r="J383" s="80">
        <f>SUM(J357:J381)</f>
        <v>25378.333333333332</v>
      </c>
      <c r="K383" s="80">
        <f>SUM(K357:K381)</f>
        <v>3172.2916666666665</v>
      </c>
      <c r="L383" s="80">
        <f>SUM(L357:L381)</f>
        <v>323.34558315789491</v>
      </c>
      <c r="M383" s="80">
        <f>SUM(M357:M381)</f>
        <v>0</v>
      </c>
      <c r="N383" s="80">
        <f>SUM(N357:N381)</f>
        <v>365.27051265062357</v>
      </c>
      <c r="O383" s="80">
        <f>SUM(O357:O381)</f>
        <v>3329.5039408333346</v>
      </c>
      <c r="P383" s="80">
        <f>SUM(P357:P381)</f>
        <v>20446.081771578949</v>
      </c>
      <c r="Q383" s="80">
        <f>SUM(Q357:Q381)</f>
        <v>24140.856225062911</v>
      </c>
    </row>
    <row r="384" spans="2:17" ht="15" thickBot="1" x14ac:dyDescent="0.3">
      <c r="B384" s="11"/>
      <c r="C384" s="10"/>
      <c r="D384" s="10"/>
      <c r="E384" s="9" t="s">
        <v>0</v>
      </c>
      <c r="F384" s="8"/>
      <c r="G384" s="78"/>
      <c r="H384" s="6"/>
      <c r="I384" s="77">
        <f>+I383*12</f>
        <v>2777404.8</v>
      </c>
      <c r="J384" s="77">
        <f>+J383*12</f>
        <v>304540</v>
      </c>
      <c r="K384" s="77">
        <f>+K383*12</f>
        <v>38067.5</v>
      </c>
      <c r="L384" s="77">
        <f>+L383*12</f>
        <v>3880.1469978947389</v>
      </c>
      <c r="M384" s="77"/>
      <c r="N384" s="77">
        <f>+N383*12</f>
        <v>4383.2461518074833</v>
      </c>
      <c r="O384" s="77">
        <f>+O383*12</f>
        <v>39954.047290000017</v>
      </c>
      <c r="P384" s="77">
        <f>+P383*12</f>
        <v>245352.9812589474</v>
      </c>
      <c r="Q384" s="76">
        <f>+Q383*12</f>
        <v>289690.2747007549</v>
      </c>
    </row>
    <row r="385" spans="2:19" ht="14.25" x14ac:dyDescent="0.25">
      <c r="B385" s="11"/>
      <c r="C385" s="10"/>
      <c r="D385" s="10"/>
      <c r="E385" s="98"/>
      <c r="F385" s="98"/>
      <c r="G385" s="10"/>
      <c r="H385" s="10"/>
      <c r="I385" s="97"/>
      <c r="J385" s="97"/>
      <c r="K385" s="97"/>
      <c r="L385" s="97"/>
      <c r="M385" s="97"/>
      <c r="N385" s="97"/>
      <c r="O385" s="97"/>
      <c r="P385" s="97"/>
      <c r="Q385" s="97"/>
      <c r="S385" s="2"/>
    </row>
    <row r="386" spans="2:19" ht="14.25" x14ac:dyDescent="0.25">
      <c r="B386" s="11"/>
      <c r="C386" s="10"/>
      <c r="D386" s="10"/>
      <c r="E386" s="98"/>
      <c r="F386" s="98"/>
      <c r="G386" s="10"/>
      <c r="H386" s="10"/>
      <c r="I386" s="97"/>
      <c r="J386" s="97"/>
      <c r="K386" s="97"/>
      <c r="L386" s="97"/>
      <c r="M386" s="97"/>
      <c r="N386" s="97"/>
      <c r="O386" s="97"/>
      <c r="P386" s="97"/>
      <c r="Q386" s="97"/>
      <c r="S386" s="2"/>
    </row>
    <row r="387" spans="2:19" ht="15" thickBot="1" x14ac:dyDescent="0.3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2:19" ht="14.25" x14ac:dyDescent="0.25">
      <c r="B388" s="70" t="s">
        <v>27</v>
      </c>
      <c r="C388" s="69"/>
      <c r="D388" s="68" t="s">
        <v>26</v>
      </c>
      <c r="E388" s="68"/>
      <c r="F388" s="68"/>
      <c r="G388" s="68"/>
      <c r="H388" s="68"/>
      <c r="I388" s="68"/>
      <c r="J388" s="68"/>
      <c r="K388" s="67" t="s">
        <v>25</v>
      </c>
      <c r="L388" s="67"/>
      <c r="M388" s="67"/>
      <c r="N388" s="67"/>
      <c r="O388" s="67"/>
      <c r="P388" s="67"/>
      <c r="Q388" s="66"/>
    </row>
    <row r="389" spans="2:19" ht="14.25" x14ac:dyDescent="0.25">
      <c r="B389" s="65" t="s">
        <v>24</v>
      </c>
      <c r="C389" s="96"/>
      <c r="D389" s="96"/>
      <c r="E389" s="96"/>
      <c r="F389" s="96"/>
      <c r="G389" s="96"/>
      <c r="H389" s="10"/>
      <c r="I389" s="61"/>
      <c r="J389" s="61"/>
      <c r="K389" s="61"/>
      <c r="L389" s="61"/>
      <c r="M389" s="61"/>
      <c r="N389" s="61"/>
      <c r="O389" s="61"/>
      <c r="P389" s="61"/>
      <c r="Q389" s="60"/>
    </row>
    <row r="390" spans="2:19" ht="14.25" x14ac:dyDescent="0.25">
      <c r="B390" s="65" t="s">
        <v>437</v>
      </c>
      <c r="C390" s="96"/>
      <c r="D390" s="96"/>
      <c r="E390" s="96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0"/>
    </row>
    <row r="391" spans="2:19" ht="15" thickBot="1" x14ac:dyDescent="0.3">
      <c r="B391" s="59" t="s">
        <v>436</v>
      </c>
      <c r="C391" s="58"/>
      <c r="D391" s="58"/>
      <c r="E391" s="58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6"/>
    </row>
    <row r="392" spans="2:19" ht="15" thickBot="1" x14ac:dyDescent="0.3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2:19" ht="14.25" x14ac:dyDescent="0.2">
      <c r="B393" s="55" t="s">
        <v>21</v>
      </c>
      <c r="C393" s="54" t="s">
        <v>20</v>
      </c>
      <c r="D393" s="54" t="s">
        <v>19</v>
      </c>
      <c r="E393" s="54" t="s">
        <v>18</v>
      </c>
      <c r="F393" s="54" t="s">
        <v>17</v>
      </c>
      <c r="G393" s="54" t="s">
        <v>16</v>
      </c>
      <c r="H393" s="53"/>
      <c r="I393" s="51" t="s">
        <v>15</v>
      </c>
      <c r="J393" s="51" t="s">
        <v>14</v>
      </c>
      <c r="K393" s="51" t="s">
        <v>13</v>
      </c>
      <c r="L393" s="51" t="s">
        <v>12</v>
      </c>
      <c r="M393" s="52"/>
      <c r="N393" s="51" t="s">
        <v>11</v>
      </c>
      <c r="O393" s="51" t="s">
        <v>10</v>
      </c>
      <c r="P393" s="51" t="s">
        <v>9</v>
      </c>
      <c r="Q393" s="50" t="s">
        <v>8</v>
      </c>
    </row>
    <row r="394" spans="2:19" ht="15" thickBot="1" x14ac:dyDescent="0.3">
      <c r="B394" s="49"/>
      <c r="C394" s="48"/>
      <c r="D394" s="48"/>
      <c r="E394" s="48"/>
      <c r="F394" s="48"/>
      <c r="G394" s="48"/>
      <c r="H394" s="47"/>
      <c r="I394" s="46"/>
      <c r="J394" s="46"/>
      <c r="K394" s="46"/>
      <c r="L394" s="46"/>
      <c r="M394" s="45"/>
      <c r="N394" s="44"/>
      <c r="O394" s="44"/>
      <c r="P394" s="44"/>
      <c r="Q394" s="43"/>
    </row>
    <row r="395" spans="2:19" ht="15" thickBot="1" x14ac:dyDescent="0.3">
      <c r="B395" s="18"/>
      <c r="C395" s="18"/>
      <c r="D395" s="205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2:19" ht="14.25" x14ac:dyDescent="0.25">
      <c r="B396" s="146" t="s">
        <v>435</v>
      </c>
      <c r="C396" s="145" t="s">
        <v>434</v>
      </c>
      <c r="D396" s="117" t="s">
        <v>5</v>
      </c>
      <c r="E396" s="144">
        <v>43345</v>
      </c>
      <c r="F396" s="144" t="s">
        <v>433</v>
      </c>
      <c r="G396" s="143" t="s">
        <v>432</v>
      </c>
      <c r="H396" s="143"/>
      <c r="I396" s="142">
        <v>15437.119999999999</v>
      </c>
      <c r="J396" s="82">
        <f>((I396/30.4)*40)/12</f>
        <v>1692.6666666666667</v>
      </c>
      <c r="K396" s="82">
        <f>(((I396/30.4)*20)*0.25)/12</f>
        <v>211.58333333333334</v>
      </c>
      <c r="L396" s="113"/>
      <c r="M396" s="113"/>
      <c r="N396" s="82">
        <v>48.378978799919118</v>
      </c>
      <c r="O396" s="82">
        <v>316.43594000000002</v>
      </c>
      <c r="P396" s="82">
        <v>1977.546228947368</v>
      </c>
      <c r="Q396" s="204">
        <f>+N396+O396+P396</f>
        <v>2342.3611477472873</v>
      </c>
    </row>
    <row r="397" spans="2:19" ht="14.25" x14ac:dyDescent="0.25">
      <c r="B397" s="154" t="s">
        <v>431</v>
      </c>
      <c r="C397" s="155" t="s">
        <v>430</v>
      </c>
      <c r="D397" s="151" t="s">
        <v>2</v>
      </c>
      <c r="E397" s="152">
        <v>42598</v>
      </c>
      <c r="F397" s="152" t="s">
        <v>429</v>
      </c>
      <c r="G397" s="151" t="s">
        <v>428</v>
      </c>
      <c r="H397" s="151"/>
      <c r="I397" s="30">
        <v>9690</v>
      </c>
      <c r="J397" s="121">
        <f>((I397/30.4)*40)/12</f>
        <v>1062.5</v>
      </c>
      <c r="K397" s="121">
        <f>(((I397/30.4)*20)*0.25)/12</f>
        <v>132.8125</v>
      </c>
      <c r="L397" s="28"/>
      <c r="M397" s="28"/>
      <c r="N397" s="28">
        <v>15.231360053093148</v>
      </c>
      <c r="O397" s="28">
        <v>143.54761201754371</v>
      </c>
      <c r="P397" s="28">
        <v>851.33526315789493</v>
      </c>
      <c r="Q397" s="131">
        <f>+N397+O397+P397</f>
        <v>1010.1142352285318</v>
      </c>
    </row>
    <row r="398" spans="2:19" ht="14.25" x14ac:dyDescent="0.25">
      <c r="B398" s="203" t="s">
        <v>427</v>
      </c>
      <c r="C398" s="123" t="s">
        <v>426</v>
      </c>
      <c r="D398" s="151" t="s">
        <v>5</v>
      </c>
      <c r="E398" s="109">
        <v>43344</v>
      </c>
      <c r="F398" s="109" t="s">
        <v>425</v>
      </c>
      <c r="G398" s="107" t="s">
        <v>424</v>
      </c>
      <c r="H398" s="107"/>
      <c r="I398" s="122">
        <v>9433.4239999999991</v>
      </c>
      <c r="J398" s="121">
        <f>((I398/30.4)*40)/12</f>
        <v>1034.3666666666666</v>
      </c>
      <c r="K398" s="121">
        <f>(((I398/30.4)*20)*0.25)/12</f>
        <v>129.29583333333332</v>
      </c>
      <c r="L398" s="105"/>
      <c r="M398" s="105"/>
      <c r="N398" s="105">
        <v>14.128237246075692</v>
      </c>
      <c r="O398" s="105">
        <v>133.6420134210523</v>
      </c>
      <c r="P398" s="105">
        <v>810.82326315789487</v>
      </c>
      <c r="Q398" s="131">
        <f>+N398+O398+P398</f>
        <v>958.59351382502291</v>
      </c>
    </row>
    <row r="399" spans="2:19" ht="15" thickBot="1" x14ac:dyDescent="0.3">
      <c r="B399" s="86" t="s">
        <v>39</v>
      </c>
      <c r="C399" s="85" t="s">
        <v>423</v>
      </c>
      <c r="D399" s="151" t="s">
        <v>2</v>
      </c>
      <c r="E399" s="84">
        <v>44197</v>
      </c>
      <c r="F399" s="84"/>
      <c r="G399" s="83"/>
      <c r="H399" s="83"/>
      <c r="I399" s="22">
        <v>9433.4239999999991</v>
      </c>
      <c r="J399" s="121">
        <f>((I399/30.4)*40)/12</f>
        <v>1034.3666666666666</v>
      </c>
      <c r="K399" s="121">
        <f>(((I399/30.4)*20)*0.25)/12</f>
        <v>129.29583333333332</v>
      </c>
      <c r="L399" s="22"/>
      <c r="M399" s="22"/>
      <c r="N399" s="22">
        <v>14.128237246075692</v>
      </c>
      <c r="O399" s="22">
        <v>133.6420134210523</v>
      </c>
      <c r="P399" s="22">
        <v>810.82326315789487</v>
      </c>
      <c r="Q399" s="131">
        <f>+N399+O399+P399</f>
        <v>958.59351382502291</v>
      </c>
    </row>
    <row r="400" spans="2:19" ht="15" thickBot="1" x14ac:dyDescent="0.3">
      <c r="B400" s="20"/>
      <c r="C400" s="20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2:20" ht="14.25" x14ac:dyDescent="0.25">
      <c r="B401" s="10"/>
      <c r="C401" s="10"/>
      <c r="D401" s="17"/>
      <c r="E401" s="16" t="s">
        <v>1</v>
      </c>
      <c r="F401" s="15"/>
      <c r="G401" s="81"/>
      <c r="H401" s="13"/>
      <c r="I401" s="80">
        <f>SUM(I396:I400)</f>
        <v>43993.967999999993</v>
      </c>
      <c r="J401" s="80">
        <f>SUM(J396:J400)</f>
        <v>4823.9000000000005</v>
      </c>
      <c r="K401" s="80">
        <f>SUM(K396:K400)</f>
        <v>602.98750000000007</v>
      </c>
      <c r="L401" s="80">
        <f>SUM(L396:L400)</f>
        <v>0</v>
      </c>
      <c r="M401" s="80"/>
      <c r="N401" s="80">
        <f>SUM(N396:N400)</f>
        <v>91.866813345163649</v>
      </c>
      <c r="O401" s="80">
        <f>SUM(O396:O400)</f>
        <v>727.26757885964832</v>
      </c>
      <c r="P401" s="80">
        <f>SUM(P396:P400)</f>
        <v>4450.5280184210533</v>
      </c>
      <c r="Q401" s="79">
        <f>SUM(Q396:Q400)</f>
        <v>5269.6624106258641</v>
      </c>
    </row>
    <row r="402" spans="2:20" ht="15" thickBot="1" x14ac:dyDescent="0.3">
      <c r="B402" s="11"/>
      <c r="C402" s="10"/>
      <c r="D402" s="10"/>
      <c r="E402" s="9" t="s">
        <v>0</v>
      </c>
      <c r="F402" s="8"/>
      <c r="G402" s="78"/>
      <c r="H402" s="6"/>
      <c r="I402" s="77">
        <f>+I401*12</f>
        <v>527927.61599999992</v>
      </c>
      <c r="J402" s="77">
        <f>+J401*12</f>
        <v>57886.8</v>
      </c>
      <c r="K402" s="77">
        <f>+K401*12</f>
        <v>7235.85</v>
      </c>
      <c r="L402" s="77">
        <f>+L401*12</f>
        <v>0</v>
      </c>
      <c r="M402" s="77"/>
      <c r="N402" s="77">
        <f>+N401*12</f>
        <v>1102.4017601419637</v>
      </c>
      <c r="O402" s="77">
        <f>+O401*12</f>
        <v>8727.2109463157794</v>
      </c>
      <c r="P402" s="77">
        <f>+P401*12</f>
        <v>53406.336221052639</v>
      </c>
      <c r="Q402" s="77">
        <f>+Q401*12</f>
        <v>63235.94892751037</v>
      </c>
    </row>
    <row r="403" spans="2:20" ht="14.25" x14ac:dyDescent="0.25">
      <c r="B403" s="11"/>
      <c r="C403" s="10"/>
      <c r="D403" s="10"/>
      <c r="E403" s="98"/>
      <c r="F403" s="98"/>
      <c r="G403" s="10"/>
      <c r="H403" s="10"/>
      <c r="I403" s="97"/>
      <c r="J403" s="97"/>
      <c r="K403" s="97"/>
      <c r="L403" s="97"/>
      <c r="M403" s="97"/>
      <c r="N403" s="97"/>
      <c r="O403" s="97"/>
      <c r="P403" s="97"/>
      <c r="Q403" s="97"/>
    </row>
    <row r="404" spans="2:20" ht="14.25" x14ac:dyDescent="0.25">
      <c r="B404" s="11"/>
      <c r="C404" s="10"/>
      <c r="D404" s="10"/>
      <c r="E404" s="98"/>
      <c r="F404" s="98"/>
      <c r="G404" s="10"/>
      <c r="H404" s="10"/>
      <c r="I404" s="97"/>
      <c r="J404" s="97"/>
      <c r="K404" s="97"/>
      <c r="L404" s="97"/>
      <c r="M404" s="97"/>
      <c r="N404" s="97"/>
      <c r="O404" s="97"/>
      <c r="P404" s="97"/>
      <c r="Q404" s="97"/>
    </row>
    <row r="405" spans="2:20" ht="15" thickBot="1" x14ac:dyDescent="0.3">
      <c r="B405" s="11"/>
      <c r="C405" s="10"/>
      <c r="D405" s="10"/>
      <c r="E405" s="98"/>
      <c r="F405" s="98"/>
      <c r="G405" s="10"/>
      <c r="H405" s="10"/>
      <c r="I405" s="97"/>
      <c r="J405" s="97"/>
      <c r="K405" s="97"/>
      <c r="L405" s="97"/>
      <c r="M405" s="97"/>
      <c r="N405" s="97"/>
      <c r="O405" s="97"/>
      <c r="P405" s="97"/>
      <c r="Q405" s="97"/>
    </row>
    <row r="406" spans="2:20" ht="14.25" x14ac:dyDescent="0.25">
      <c r="B406" s="70" t="s">
        <v>27</v>
      </c>
      <c r="C406" s="69"/>
      <c r="D406" s="68" t="s">
        <v>26</v>
      </c>
      <c r="E406" s="68"/>
      <c r="F406" s="68"/>
      <c r="G406" s="68"/>
      <c r="H406" s="68"/>
      <c r="I406" s="68"/>
      <c r="J406" s="68"/>
      <c r="K406" s="67" t="s">
        <v>25</v>
      </c>
      <c r="L406" s="67"/>
      <c r="M406" s="67"/>
      <c r="N406" s="67"/>
      <c r="O406" s="67"/>
      <c r="P406" s="67"/>
      <c r="Q406" s="66"/>
    </row>
    <row r="407" spans="2:20" ht="14.25" x14ac:dyDescent="0.25">
      <c r="B407" s="65" t="s">
        <v>24</v>
      </c>
      <c r="C407" s="64"/>
      <c r="D407" s="64"/>
      <c r="E407" s="64"/>
      <c r="F407" s="64"/>
      <c r="G407" s="64"/>
      <c r="H407" s="10"/>
      <c r="I407" s="61"/>
      <c r="J407" s="61"/>
      <c r="K407" s="61"/>
      <c r="L407" s="61"/>
      <c r="M407" s="61"/>
      <c r="N407" s="61"/>
      <c r="O407" s="61"/>
      <c r="P407" s="61"/>
      <c r="Q407" s="60"/>
    </row>
    <row r="408" spans="2:20" ht="14.25" x14ac:dyDescent="0.25">
      <c r="B408" s="65" t="s">
        <v>422</v>
      </c>
      <c r="C408" s="96"/>
      <c r="D408" s="96"/>
      <c r="E408" s="96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0"/>
    </row>
    <row r="409" spans="2:20" ht="15" thickBot="1" x14ac:dyDescent="0.3">
      <c r="B409" s="59" t="s">
        <v>81</v>
      </c>
      <c r="C409" s="58"/>
      <c r="D409" s="58"/>
      <c r="E409" s="58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6"/>
    </row>
    <row r="410" spans="2:20" ht="15" thickBot="1" x14ac:dyDescent="0.3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2:20" ht="14.25" x14ac:dyDescent="0.2">
      <c r="B411" s="55" t="s">
        <v>21</v>
      </c>
      <c r="C411" s="54" t="s">
        <v>20</v>
      </c>
      <c r="D411" s="54" t="s">
        <v>19</v>
      </c>
      <c r="E411" s="54" t="s">
        <v>18</v>
      </c>
      <c r="F411" s="54" t="s">
        <v>17</v>
      </c>
      <c r="G411" s="54" t="s">
        <v>16</v>
      </c>
      <c r="H411" s="53"/>
      <c r="I411" s="51" t="s">
        <v>15</v>
      </c>
      <c r="J411" s="51" t="s">
        <v>14</v>
      </c>
      <c r="K411" s="51" t="s">
        <v>13</v>
      </c>
      <c r="L411" s="51" t="s">
        <v>12</v>
      </c>
      <c r="M411" s="52"/>
      <c r="N411" s="51" t="s">
        <v>11</v>
      </c>
      <c r="O411" s="51" t="s">
        <v>10</v>
      </c>
      <c r="P411" s="51" t="s">
        <v>9</v>
      </c>
      <c r="Q411" s="50" t="s">
        <v>8</v>
      </c>
    </row>
    <row r="412" spans="2:20" ht="15" thickBot="1" x14ac:dyDescent="0.3">
      <c r="B412" s="49"/>
      <c r="C412" s="48"/>
      <c r="D412" s="48"/>
      <c r="E412" s="48"/>
      <c r="F412" s="48"/>
      <c r="G412" s="48"/>
      <c r="H412" s="47"/>
      <c r="I412" s="46"/>
      <c r="J412" s="46"/>
      <c r="K412" s="46"/>
      <c r="L412" s="46"/>
      <c r="M412" s="45"/>
      <c r="N412" s="44"/>
      <c r="O412" s="44"/>
      <c r="P412" s="44"/>
      <c r="Q412" s="43"/>
    </row>
    <row r="413" spans="2:20" ht="15" thickBot="1" x14ac:dyDescent="0.3">
      <c r="B413" s="10"/>
      <c r="C413" s="10"/>
      <c r="D413" s="95"/>
      <c r="E413" s="10"/>
      <c r="F413" s="10"/>
      <c r="G413" s="10"/>
      <c r="H413" s="10"/>
      <c r="I413" s="10"/>
      <c r="J413" s="10"/>
      <c r="K413" s="10"/>
      <c r="L413" s="20"/>
      <c r="M413" s="10"/>
      <c r="N413" s="10"/>
      <c r="O413" s="10"/>
      <c r="P413" s="10"/>
      <c r="Q413" s="10"/>
    </row>
    <row r="414" spans="2:20" ht="14.25" x14ac:dyDescent="0.25">
      <c r="B414" s="146" t="s">
        <v>421</v>
      </c>
      <c r="C414" s="145" t="s">
        <v>420</v>
      </c>
      <c r="D414" s="117" t="s">
        <v>5</v>
      </c>
      <c r="E414" s="144">
        <v>38995</v>
      </c>
      <c r="F414" s="115" t="s">
        <v>419</v>
      </c>
      <c r="G414" s="143" t="s">
        <v>418</v>
      </c>
      <c r="H414" s="143"/>
      <c r="I414" s="142">
        <v>19850.287999999997</v>
      </c>
      <c r="J414" s="82">
        <f>((I414/30.4)*40)/12</f>
        <v>2176.5666666666662</v>
      </c>
      <c r="K414" s="82">
        <f>(((I414/30.4)*20)*0.25)/12</f>
        <v>272.07083333333327</v>
      </c>
      <c r="L414" s="113">
        <v>0</v>
      </c>
      <c r="M414" s="113"/>
      <c r="N414" s="82">
        <v>73.709233668339209</v>
      </c>
      <c r="O414" s="82">
        <v>419.79698000000008</v>
      </c>
      <c r="P414" s="82">
        <v>2907.7955889473678</v>
      </c>
      <c r="Q414" s="141">
        <f>+N414+O414+P414</f>
        <v>3401.3018026157069</v>
      </c>
      <c r="S414" s="71"/>
      <c r="T414" s="71"/>
    </row>
    <row r="415" spans="2:20" ht="14.25" x14ac:dyDescent="0.25">
      <c r="B415" s="154" t="s">
        <v>417</v>
      </c>
      <c r="C415" s="155" t="s">
        <v>386</v>
      </c>
      <c r="D415" s="137" t="s">
        <v>2</v>
      </c>
      <c r="E415" s="152">
        <v>39220</v>
      </c>
      <c r="F415" s="38" t="s">
        <v>416</v>
      </c>
      <c r="G415" s="151" t="s">
        <v>415</v>
      </c>
      <c r="H415" s="151"/>
      <c r="I415" s="30">
        <v>10256.959999999999</v>
      </c>
      <c r="J415" s="121">
        <f>((I415/30.4)*40)/12</f>
        <v>1124.6666666666667</v>
      </c>
      <c r="K415" s="121">
        <f>(((I415/30.4)*20)*0.25)/12</f>
        <v>140.58333333333334</v>
      </c>
      <c r="L415" s="28">
        <v>0</v>
      </c>
      <c r="M415" s="28"/>
      <c r="N415" s="28">
        <v>18.34013401084955</v>
      </c>
      <c r="O415" s="28">
        <v>163.68874666666676</v>
      </c>
      <c r="P415" s="28">
        <v>945.13588421052611</v>
      </c>
      <c r="Q415" s="27">
        <f>+N415+O415+P415</f>
        <v>1127.1647648880423</v>
      </c>
    </row>
    <row r="416" spans="2:20" ht="14.25" x14ac:dyDescent="0.25">
      <c r="B416" s="154" t="s">
        <v>414</v>
      </c>
      <c r="C416" s="155" t="s">
        <v>413</v>
      </c>
      <c r="D416" s="137" t="s">
        <v>2</v>
      </c>
      <c r="E416" s="152">
        <v>39479</v>
      </c>
      <c r="F416" s="38" t="s">
        <v>412</v>
      </c>
      <c r="G416" s="151" t="s">
        <v>411</v>
      </c>
      <c r="H416" s="151"/>
      <c r="I416" s="30">
        <v>10942.784</v>
      </c>
      <c r="J416" s="121">
        <f>((I416/30.4)*40)/12</f>
        <v>1199.8666666666666</v>
      </c>
      <c r="K416" s="121">
        <f>(((I416/30.4)*20)*0.25)/12</f>
        <v>149.98333333333332</v>
      </c>
      <c r="L416" s="28">
        <v>0</v>
      </c>
      <c r="M416" s="28"/>
      <c r="N416" s="28">
        <v>21.642601379270545</v>
      </c>
      <c r="O416" s="28">
        <v>177.16458666666651</v>
      </c>
      <c r="P416" s="28">
        <v>1066.4184442105263</v>
      </c>
      <c r="Q416" s="27">
        <f>+N416+O416+P416</f>
        <v>1265.2256322564633</v>
      </c>
      <c r="S416" s="3"/>
      <c r="T416" s="2"/>
    </row>
    <row r="417" spans="2:17" ht="14.25" x14ac:dyDescent="0.25">
      <c r="B417" s="154" t="s">
        <v>410</v>
      </c>
      <c r="C417" s="155" t="s">
        <v>382</v>
      </c>
      <c r="D417" s="137" t="s">
        <v>2</v>
      </c>
      <c r="E417" s="152">
        <v>40969</v>
      </c>
      <c r="F417" s="38" t="s">
        <v>409</v>
      </c>
      <c r="G417" s="151" t="s">
        <v>408</v>
      </c>
      <c r="H417" s="151"/>
      <c r="I417" s="30">
        <v>9243.7279999999992</v>
      </c>
      <c r="J417" s="121">
        <f>((I417/30.4)*40)/12</f>
        <v>1013.5666666666666</v>
      </c>
      <c r="K417" s="121">
        <f>(((I417/30.4)*20)*0.25)/12</f>
        <v>126.69583333333333</v>
      </c>
      <c r="L417" s="28">
        <v>0</v>
      </c>
      <c r="M417" s="28"/>
      <c r="N417" s="28">
        <v>13.312658298707177</v>
      </c>
      <c r="O417" s="28">
        <v>128.37466666666663</v>
      </c>
      <c r="P417" s="28">
        <v>780.87126315789487</v>
      </c>
      <c r="Q417" s="27">
        <f>+N417+O417+P417</f>
        <v>922.55858812326869</v>
      </c>
    </row>
    <row r="418" spans="2:17" ht="14.25" x14ac:dyDescent="0.25">
      <c r="B418" s="154" t="s">
        <v>407</v>
      </c>
      <c r="C418" s="155" t="s">
        <v>382</v>
      </c>
      <c r="D418" s="137" t="s">
        <v>2</v>
      </c>
      <c r="E418" s="152">
        <v>39479</v>
      </c>
      <c r="F418" s="38" t="s">
        <v>406</v>
      </c>
      <c r="G418" s="151" t="s">
        <v>405</v>
      </c>
      <c r="H418" s="151"/>
      <c r="I418" s="30">
        <v>9243.7279999999992</v>
      </c>
      <c r="J418" s="121">
        <f>((I418/30.4)*40)/12</f>
        <v>1013.5666666666666</v>
      </c>
      <c r="K418" s="121">
        <f>(((I418/30.4)*20)*0.25)/12</f>
        <v>126.69583333333333</v>
      </c>
      <c r="L418" s="28">
        <v>0</v>
      </c>
      <c r="M418" s="28"/>
      <c r="N418" s="28">
        <v>13.312658298707177</v>
      </c>
      <c r="O418" s="28">
        <v>128.37466666666663</v>
      </c>
      <c r="P418" s="28">
        <v>780.87126315789487</v>
      </c>
      <c r="Q418" s="27">
        <f>+N418+O418+P418</f>
        <v>922.55858812326869</v>
      </c>
    </row>
    <row r="419" spans="2:17" ht="14.25" x14ac:dyDescent="0.25">
      <c r="B419" s="154" t="s">
        <v>404</v>
      </c>
      <c r="C419" s="155" t="s">
        <v>382</v>
      </c>
      <c r="D419" s="137" t="s">
        <v>2</v>
      </c>
      <c r="E419" s="152">
        <v>41183</v>
      </c>
      <c r="F419" s="38" t="s">
        <v>403</v>
      </c>
      <c r="G419" s="151" t="s">
        <v>402</v>
      </c>
      <c r="H419" s="151"/>
      <c r="I419" s="30">
        <v>9243.7279999999992</v>
      </c>
      <c r="J419" s="121">
        <f>((I419/30.4)*40)/12</f>
        <v>1013.5666666666666</v>
      </c>
      <c r="K419" s="121">
        <f>(((I419/30.4)*20)*0.25)/12</f>
        <v>126.69583333333333</v>
      </c>
      <c r="L419" s="28">
        <v>0</v>
      </c>
      <c r="M419" s="28"/>
      <c r="N419" s="28">
        <v>13.312658298707177</v>
      </c>
      <c r="O419" s="28">
        <v>128.37466666666663</v>
      </c>
      <c r="P419" s="28">
        <v>780.87126315789487</v>
      </c>
      <c r="Q419" s="27">
        <f>+N419+O419+P419</f>
        <v>922.55858812326869</v>
      </c>
    </row>
    <row r="420" spans="2:17" ht="14.25" x14ac:dyDescent="0.25">
      <c r="B420" s="154" t="s">
        <v>401</v>
      </c>
      <c r="C420" s="155" t="s">
        <v>382</v>
      </c>
      <c r="D420" s="137" t="s">
        <v>2</v>
      </c>
      <c r="E420" s="152">
        <v>41714</v>
      </c>
      <c r="F420" s="38" t="s">
        <v>400</v>
      </c>
      <c r="G420" s="151" t="s">
        <v>399</v>
      </c>
      <c r="H420" s="151"/>
      <c r="I420" s="30">
        <v>9243.7279999999992</v>
      </c>
      <c r="J420" s="121">
        <f>((I420/30.4)*40)/12</f>
        <v>1013.5666666666666</v>
      </c>
      <c r="K420" s="121">
        <f>(((I420/30.4)*20)*0.25)/12</f>
        <v>126.69583333333333</v>
      </c>
      <c r="L420" s="28">
        <v>0</v>
      </c>
      <c r="M420" s="28"/>
      <c r="N420" s="28">
        <v>13.312658298707177</v>
      </c>
      <c r="O420" s="28">
        <v>128.37466666666663</v>
      </c>
      <c r="P420" s="28">
        <v>780.87126315789487</v>
      </c>
      <c r="Q420" s="27">
        <f>+N420+O420+P420</f>
        <v>922.55858812326869</v>
      </c>
    </row>
    <row r="421" spans="2:17" ht="14.25" x14ac:dyDescent="0.25">
      <c r="B421" s="154" t="s">
        <v>398</v>
      </c>
      <c r="C421" s="155" t="s">
        <v>386</v>
      </c>
      <c r="D421" s="137" t="s">
        <v>2</v>
      </c>
      <c r="E421" s="152">
        <v>42537</v>
      </c>
      <c r="F421" s="38"/>
      <c r="G421" s="151"/>
      <c r="H421" s="151"/>
      <c r="I421" s="30">
        <v>10256.959999999999</v>
      </c>
      <c r="J421" s="121">
        <f>((I421/30.4)*40)/12</f>
        <v>1124.6666666666667</v>
      </c>
      <c r="K421" s="121">
        <f>(((I421/30.4)*20)*0.25)/12</f>
        <v>140.58333333333334</v>
      </c>
      <c r="L421" s="28">
        <v>0</v>
      </c>
      <c r="M421" s="28"/>
      <c r="N421" s="28">
        <v>18.34013401084955</v>
      </c>
      <c r="O421" s="28">
        <v>163.68874666666676</v>
      </c>
      <c r="P421" s="28">
        <v>945.13588421052611</v>
      </c>
      <c r="Q421" s="27">
        <f>+N421+O421+P421</f>
        <v>1127.1647648880423</v>
      </c>
    </row>
    <row r="422" spans="2:17" ht="14.25" x14ac:dyDescent="0.25">
      <c r="B422" s="154" t="s">
        <v>397</v>
      </c>
      <c r="C422" s="155" t="s">
        <v>396</v>
      </c>
      <c r="D422" s="137" t="s">
        <v>2</v>
      </c>
      <c r="E422" s="152">
        <v>42567</v>
      </c>
      <c r="F422" s="38"/>
      <c r="G422" s="151"/>
      <c r="H422" s="151"/>
      <c r="I422" s="30">
        <v>9243.7279999999992</v>
      </c>
      <c r="J422" s="121">
        <f>((I422/30.4)*40)/12</f>
        <v>1013.5666666666666</v>
      </c>
      <c r="K422" s="121">
        <f>(((I422/30.4)*20)*0.25)/12</f>
        <v>126.69583333333333</v>
      </c>
      <c r="L422" s="28">
        <v>0</v>
      </c>
      <c r="M422" s="28"/>
      <c r="N422" s="28">
        <v>13.312658298707177</v>
      </c>
      <c r="O422" s="28">
        <v>128.37466666666663</v>
      </c>
      <c r="P422" s="28">
        <v>780.87126315789487</v>
      </c>
      <c r="Q422" s="27">
        <f>+N422+O422+P422</f>
        <v>922.55858812326869</v>
      </c>
    </row>
    <row r="423" spans="2:17" ht="14.25" x14ac:dyDescent="0.25">
      <c r="B423" s="154" t="s">
        <v>395</v>
      </c>
      <c r="C423" s="155" t="s">
        <v>386</v>
      </c>
      <c r="D423" s="137" t="s">
        <v>2</v>
      </c>
      <c r="E423" s="152">
        <v>42901</v>
      </c>
      <c r="F423" s="38"/>
      <c r="G423" s="151"/>
      <c r="H423" s="151"/>
      <c r="I423" s="30">
        <v>10256.959999999999</v>
      </c>
      <c r="J423" s="121">
        <f>((I423/30.4)*40)/12</f>
        <v>1124.6666666666667</v>
      </c>
      <c r="K423" s="121">
        <f>(((I423/30.4)*20)*0.25)/12</f>
        <v>140.58333333333334</v>
      </c>
      <c r="L423" s="28">
        <v>0</v>
      </c>
      <c r="M423" s="28"/>
      <c r="N423" s="28">
        <v>18.34013401084955</v>
      </c>
      <c r="O423" s="28">
        <v>163.68874666666676</v>
      </c>
      <c r="P423" s="28">
        <v>945.13588421052611</v>
      </c>
      <c r="Q423" s="27">
        <f>+N423+O423+P423</f>
        <v>1127.1647648880423</v>
      </c>
    </row>
    <row r="424" spans="2:17" ht="14.25" x14ac:dyDescent="0.25">
      <c r="B424" s="154" t="s">
        <v>394</v>
      </c>
      <c r="C424" s="155" t="s">
        <v>393</v>
      </c>
      <c r="D424" s="137" t="s">
        <v>2</v>
      </c>
      <c r="E424" s="152">
        <v>43739</v>
      </c>
      <c r="F424" s="38" t="s">
        <v>392</v>
      </c>
      <c r="G424" s="151" t="s">
        <v>391</v>
      </c>
      <c r="H424" s="151"/>
      <c r="I424" s="30">
        <v>9243.7279999999992</v>
      </c>
      <c r="J424" s="121">
        <f>((I424/30.4)*40)/12</f>
        <v>1013.5666666666666</v>
      </c>
      <c r="K424" s="121">
        <f>(((I424/30.4)*20)*0.25)/12</f>
        <v>126.69583333333333</v>
      </c>
      <c r="L424" s="28">
        <v>0</v>
      </c>
      <c r="M424" s="28"/>
      <c r="N424" s="28">
        <v>13.312658298707177</v>
      </c>
      <c r="O424" s="28">
        <v>128.37466666666663</v>
      </c>
      <c r="P424" s="28">
        <v>780.87126315789487</v>
      </c>
      <c r="Q424" s="27">
        <f>+N424+O424+P424</f>
        <v>922.55858812326869</v>
      </c>
    </row>
    <row r="425" spans="2:17" ht="14.25" x14ac:dyDescent="0.25">
      <c r="B425" s="154" t="s">
        <v>390</v>
      </c>
      <c r="C425" s="155" t="s">
        <v>382</v>
      </c>
      <c r="D425" s="137" t="s">
        <v>2</v>
      </c>
      <c r="E425" s="152">
        <v>43739</v>
      </c>
      <c r="F425" s="38" t="s">
        <v>389</v>
      </c>
      <c r="G425" s="151" t="s">
        <v>388</v>
      </c>
      <c r="H425" s="151"/>
      <c r="I425" s="30">
        <v>9243.7279999999992</v>
      </c>
      <c r="J425" s="121">
        <f>((I425/30.4)*40)/12</f>
        <v>1013.5666666666666</v>
      </c>
      <c r="K425" s="121">
        <f>(((I425/30.4)*20)*0.25)/12</f>
        <v>126.69583333333333</v>
      </c>
      <c r="L425" s="28">
        <v>0</v>
      </c>
      <c r="M425" s="28"/>
      <c r="N425" s="28">
        <v>13.312658298707177</v>
      </c>
      <c r="O425" s="28">
        <v>128.37466666666663</v>
      </c>
      <c r="P425" s="28">
        <v>780.87126315789487</v>
      </c>
      <c r="Q425" s="27">
        <f>+N425+O425+P425</f>
        <v>922.55858812326869</v>
      </c>
    </row>
    <row r="426" spans="2:17" ht="14.25" x14ac:dyDescent="0.25">
      <c r="B426" s="154" t="s">
        <v>387</v>
      </c>
      <c r="C426" s="155" t="s">
        <v>386</v>
      </c>
      <c r="D426" s="137" t="s">
        <v>2</v>
      </c>
      <c r="E426" s="152">
        <v>42634</v>
      </c>
      <c r="F426" s="38" t="s">
        <v>385</v>
      </c>
      <c r="G426" s="151" t="s">
        <v>384</v>
      </c>
      <c r="H426" s="151"/>
      <c r="I426" s="30">
        <v>10256.959999999999</v>
      </c>
      <c r="J426" s="121">
        <f>((I426/30.4)*40)/12</f>
        <v>1124.6666666666667</v>
      </c>
      <c r="K426" s="121">
        <f>(((I426/30.4)*20)*0.25)/12</f>
        <v>140.58333333333334</v>
      </c>
      <c r="L426" s="28">
        <v>0</v>
      </c>
      <c r="M426" s="28"/>
      <c r="N426" s="28">
        <v>18.34013401084955</v>
      </c>
      <c r="O426" s="28">
        <v>163.68874666666676</v>
      </c>
      <c r="P426" s="28">
        <v>945.13588421052611</v>
      </c>
      <c r="Q426" s="27">
        <f>+N426+O426+P426</f>
        <v>1127.1647648880423</v>
      </c>
    </row>
    <row r="427" spans="2:17" ht="14.25" x14ac:dyDescent="0.25">
      <c r="B427" s="154" t="s">
        <v>383</v>
      </c>
      <c r="C427" s="155" t="s">
        <v>382</v>
      </c>
      <c r="D427" s="137" t="s">
        <v>2</v>
      </c>
      <c r="E427" s="152">
        <v>43893</v>
      </c>
      <c r="F427" s="38" t="s">
        <v>381</v>
      </c>
      <c r="G427" s="151" t="s">
        <v>380</v>
      </c>
      <c r="H427" s="151"/>
      <c r="I427" s="30">
        <v>9243.7279999999992</v>
      </c>
      <c r="J427" s="121">
        <f>((I427/30.4)*40)/12</f>
        <v>1013.5666666666666</v>
      </c>
      <c r="K427" s="121">
        <f>(((I427/30.4)*20)*0.25)/12</f>
        <v>126.69583333333333</v>
      </c>
      <c r="L427" s="28">
        <v>0</v>
      </c>
      <c r="M427" s="28"/>
      <c r="N427" s="28">
        <v>13.312658298707177</v>
      </c>
      <c r="O427" s="28">
        <v>128.37466666666663</v>
      </c>
      <c r="P427" s="28">
        <v>780.87126315789487</v>
      </c>
      <c r="Q427" s="27">
        <f>+N427+O427+P427</f>
        <v>922.55858812326869</v>
      </c>
    </row>
    <row r="428" spans="2:17" ht="14.25" x14ac:dyDescent="0.25">
      <c r="B428" s="154" t="s">
        <v>379</v>
      </c>
      <c r="C428" s="155" t="s">
        <v>378</v>
      </c>
      <c r="D428" s="137" t="s">
        <v>2</v>
      </c>
      <c r="E428" s="152">
        <v>44044</v>
      </c>
      <c r="F428" s="38" t="s">
        <v>377</v>
      </c>
      <c r="G428" s="151" t="s">
        <v>376</v>
      </c>
      <c r="H428" s="151"/>
      <c r="I428" s="30">
        <v>3983.0080000000003</v>
      </c>
      <c r="J428" s="121">
        <f>((I428/30.4)*40)/12</f>
        <v>436.73333333333335</v>
      </c>
      <c r="K428" s="121">
        <f>(((I428/30.4)*20)*0.25)/12</f>
        <v>54.591666666666669</v>
      </c>
      <c r="L428" s="28">
        <v>151.44</v>
      </c>
      <c r="M428" s="28"/>
      <c r="N428" s="28"/>
      <c r="O428" s="28">
        <v>14.432533333333387</v>
      </c>
      <c r="P428" s="28"/>
      <c r="Q428" s="27">
        <f>+N428+O428+P428</f>
        <v>14.432533333333387</v>
      </c>
    </row>
    <row r="429" spans="2:17" ht="15" thickBot="1" x14ac:dyDescent="0.3">
      <c r="B429" s="86"/>
      <c r="C429" s="85"/>
      <c r="D429" s="83"/>
      <c r="E429" s="84"/>
      <c r="F429" s="84"/>
      <c r="G429" s="83"/>
      <c r="H429" s="83"/>
      <c r="I429" s="22"/>
      <c r="J429" s="22"/>
      <c r="K429" s="22"/>
      <c r="L429" s="22"/>
      <c r="M429" s="22"/>
      <c r="N429" s="22"/>
      <c r="O429" s="22"/>
      <c r="P429" s="22"/>
      <c r="Q429" s="21"/>
    </row>
    <row r="430" spans="2:17" ht="15" thickBot="1" x14ac:dyDescent="0.3">
      <c r="B430" s="10"/>
      <c r="C430" s="10"/>
      <c r="D430" s="95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</row>
    <row r="431" spans="2:17" ht="12.75" customHeight="1" x14ac:dyDescent="0.25">
      <c r="B431" s="10"/>
      <c r="C431" s="10"/>
      <c r="D431" s="17"/>
      <c r="E431" s="16" t="s">
        <v>1</v>
      </c>
      <c r="F431" s="15"/>
      <c r="G431" s="14"/>
      <c r="H431" s="201"/>
      <c r="I431" s="178">
        <f>SUM(I414:I428)</f>
        <v>149753.74400000001</v>
      </c>
      <c r="J431" s="178">
        <f>SUM(J414:J428)</f>
        <v>16420.366666666665</v>
      </c>
      <c r="K431" s="178">
        <f>SUM(K414:K428)</f>
        <v>2052.5458333333331</v>
      </c>
      <c r="L431" s="178">
        <f>SUM(L414:L428)</f>
        <v>151.44</v>
      </c>
      <c r="M431" s="178">
        <f>SUM(M414:M428)</f>
        <v>0</v>
      </c>
      <c r="N431" s="178">
        <f>SUM(N414:N428)</f>
        <v>275.21363748066534</v>
      </c>
      <c r="O431" s="178">
        <f>SUM(O414:O428)</f>
        <v>2293.14642</v>
      </c>
      <c r="P431" s="178">
        <f>SUM(P414:P428)</f>
        <v>14001.727675263155</v>
      </c>
      <c r="Q431" s="178">
        <f>SUM(Q414:Q428)</f>
        <v>16570.087732743825</v>
      </c>
    </row>
    <row r="432" spans="2:17" ht="13.5" customHeight="1" thickBot="1" x14ac:dyDescent="0.3">
      <c r="B432" s="11"/>
      <c r="C432" s="10"/>
      <c r="D432" s="10"/>
      <c r="E432" s="9" t="s">
        <v>0</v>
      </c>
      <c r="F432" s="8"/>
      <c r="G432" s="7"/>
      <c r="H432" s="6"/>
      <c r="I432" s="5">
        <f>+I431*12</f>
        <v>1797044.9280000001</v>
      </c>
      <c r="J432" s="5">
        <f>+J431*12</f>
        <v>197044.39999999997</v>
      </c>
      <c r="K432" s="5">
        <f>+K431*12</f>
        <v>24630.549999999996</v>
      </c>
      <c r="L432" s="5">
        <f>+L431*12</f>
        <v>1817.28</v>
      </c>
      <c r="M432" s="5"/>
      <c r="N432" s="5">
        <f>+N431*12</f>
        <v>3302.5636497679843</v>
      </c>
      <c r="O432" s="5">
        <f>+O431*12</f>
        <v>27517.75704</v>
      </c>
      <c r="P432" s="5">
        <f>+P431*12</f>
        <v>168020.73210315785</v>
      </c>
      <c r="Q432" s="5">
        <f>+Q431*12</f>
        <v>198841.05279292591</v>
      </c>
    </row>
    <row r="433" spans="2:19" ht="14.25" x14ac:dyDescent="0.25">
      <c r="B433" s="11"/>
      <c r="C433" s="10"/>
      <c r="D433" s="10"/>
      <c r="E433" s="98"/>
      <c r="F433" s="98"/>
      <c r="G433" s="10"/>
      <c r="H433" s="10"/>
      <c r="I433" s="97"/>
      <c r="J433" s="97"/>
      <c r="K433" s="97"/>
      <c r="L433" s="97"/>
      <c r="M433" s="97"/>
      <c r="N433" s="97"/>
      <c r="O433" s="97"/>
      <c r="P433" s="97"/>
      <c r="Q433" s="97"/>
      <c r="S433" s="2"/>
    </row>
    <row r="434" spans="2:19" ht="14.25" x14ac:dyDescent="0.25">
      <c r="B434" s="11"/>
      <c r="C434" s="10"/>
      <c r="D434" s="10"/>
      <c r="E434" s="98"/>
      <c r="F434" s="98"/>
      <c r="G434" s="10"/>
      <c r="H434" s="10"/>
      <c r="I434" s="97"/>
      <c r="J434" s="97"/>
      <c r="K434" s="97"/>
      <c r="L434" s="97"/>
      <c r="M434" s="97"/>
      <c r="N434" s="97"/>
      <c r="O434" s="97"/>
      <c r="P434" s="97"/>
      <c r="Q434" s="97"/>
      <c r="S434" s="2"/>
    </row>
    <row r="435" spans="2:19" ht="14.25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2:19" ht="14.25" x14ac:dyDescent="0.25">
      <c r="B436" s="11"/>
      <c r="C436" s="10"/>
      <c r="D436" s="10"/>
      <c r="E436" s="98"/>
      <c r="F436" s="98"/>
      <c r="G436" s="10"/>
      <c r="H436" s="10"/>
      <c r="I436" s="97"/>
      <c r="J436" s="97"/>
      <c r="K436" s="97"/>
      <c r="L436" s="97"/>
      <c r="M436" s="97"/>
      <c r="N436" s="97"/>
      <c r="O436" s="97"/>
      <c r="P436" s="97"/>
      <c r="Q436" s="97"/>
    </row>
    <row r="437" spans="2:19" ht="15" thickBot="1" x14ac:dyDescent="0.3">
      <c r="B437" s="11"/>
      <c r="C437" s="10"/>
      <c r="D437" s="10"/>
      <c r="E437" s="98"/>
      <c r="F437" s="98"/>
      <c r="G437" s="10"/>
      <c r="H437" s="10"/>
      <c r="I437" s="97"/>
      <c r="J437" s="97"/>
      <c r="K437" s="97"/>
      <c r="L437" s="97"/>
      <c r="M437" s="97"/>
      <c r="N437" s="97"/>
      <c r="O437" s="97"/>
      <c r="P437" s="97"/>
      <c r="Q437" s="97"/>
      <c r="S437" s="2"/>
    </row>
    <row r="438" spans="2:19" ht="14.25" x14ac:dyDescent="0.25">
      <c r="B438" s="70" t="s">
        <v>27</v>
      </c>
      <c r="C438" s="69"/>
      <c r="D438" s="68" t="s">
        <v>26</v>
      </c>
      <c r="E438" s="68"/>
      <c r="F438" s="68"/>
      <c r="G438" s="68"/>
      <c r="H438" s="68"/>
      <c r="I438" s="68"/>
      <c r="J438" s="68"/>
      <c r="K438" s="67" t="s">
        <v>25</v>
      </c>
      <c r="L438" s="67"/>
      <c r="M438" s="67"/>
      <c r="N438" s="67"/>
      <c r="O438" s="67"/>
      <c r="P438" s="67"/>
      <c r="Q438" s="66"/>
    </row>
    <row r="439" spans="2:19" ht="14.25" x14ac:dyDescent="0.25">
      <c r="B439" s="65" t="s">
        <v>24</v>
      </c>
      <c r="C439" s="96"/>
      <c r="D439" s="96"/>
      <c r="E439" s="96"/>
      <c r="F439" s="96"/>
      <c r="G439" s="96"/>
      <c r="H439" s="10"/>
      <c r="I439" s="61"/>
      <c r="J439" s="61"/>
      <c r="K439" s="61"/>
      <c r="L439" s="61"/>
      <c r="M439" s="61"/>
      <c r="N439" s="61"/>
      <c r="O439" s="61"/>
      <c r="P439" s="61"/>
      <c r="Q439" s="60"/>
    </row>
    <row r="440" spans="2:19" ht="14.25" x14ac:dyDescent="0.25">
      <c r="B440" s="65" t="s">
        <v>190</v>
      </c>
      <c r="C440" s="96"/>
      <c r="D440" s="96"/>
      <c r="E440" s="96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0"/>
    </row>
    <row r="441" spans="2:19" ht="15" thickBot="1" x14ac:dyDescent="0.3">
      <c r="B441" s="59" t="s">
        <v>375</v>
      </c>
      <c r="C441" s="58"/>
      <c r="D441" s="58"/>
      <c r="E441" s="58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6"/>
    </row>
    <row r="442" spans="2:19" ht="15" thickBot="1" x14ac:dyDescent="0.3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2:19" ht="14.25" x14ac:dyDescent="0.2">
      <c r="B443" s="55" t="s">
        <v>21</v>
      </c>
      <c r="C443" s="54" t="s">
        <v>20</v>
      </c>
      <c r="D443" s="54" t="s">
        <v>19</v>
      </c>
      <c r="E443" s="54" t="s">
        <v>18</v>
      </c>
      <c r="F443" s="54" t="s">
        <v>17</v>
      </c>
      <c r="G443" s="54" t="s">
        <v>16</v>
      </c>
      <c r="H443" s="53"/>
      <c r="I443" s="51" t="s">
        <v>15</v>
      </c>
      <c r="J443" s="51" t="s">
        <v>14</v>
      </c>
      <c r="K443" s="51" t="s">
        <v>13</v>
      </c>
      <c r="L443" s="51" t="s">
        <v>12</v>
      </c>
      <c r="M443" s="52"/>
      <c r="N443" s="51" t="s">
        <v>11</v>
      </c>
      <c r="O443" s="51" t="s">
        <v>10</v>
      </c>
      <c r="P443" s="51" t="s">
        <v>9</v>
      </c>
      <c r="Q443" s="50" t="s">
        <v>8</v>
      </c>
    </row>
    <row r="444" spans="2:19" ht="15" thickBot="1" x14ac:dyDescent="0.3">
      <c r="B444" s="49"/>
      <c r="C444" s="48"/>
      <c r="D444" s="48"/>
      <c r="E444" s="48"/>
      <c r="F444" s="48"/>
      <c r="G444" s="48"/>
      <c r="H444" s="47"/>
      <c r="I444" s="46"/>
      <c r="J444" s="46"/>
      <c r="K444" s="46"/>
      <c r="L444" s="46"/>
      <c r="M444" s="45"/>
      <c r="N444" s="44"/>
      <c r="O444" s="44"/>
      <c r="P444" s="44"/>
      <c r="Q444" s="43"/>
    </row>
    <row r="445" spans="2:19" ht="15" thickBot="1" x14ac:dyDescent="0.3">
      <c r="B445" s="10"/>
      <c r="C445" s="10"/>
      <c r="D445" s="95"/>
      <c r="E445" s="10"/>
      <c r="F445" s="10"/>
      <c r="G445" s="10"/>
      <c r="H445" s="10"/>
      <c r="I445" s="10"/>
      <c r="J445" s="10"/>
      <c r="K445" s="10"/>
      <c r="L445" s="20"/>
      <c r="M445" s="10"/>
      <c r="N445" s="10"/>
      <c r="O445" s="10"/>
      <c r="P445" s="10"/>
      <c r="Q445" s="10"/>
    </row>
    <row r="446" spans="2:19" ht="26.25" customHeight="1" x14ac:dyDescent="0.25">
      <c r="B446" s="146" t="s">
        <v>374</v>
      </c>
      <c r="C446" s="145" t="s">
        <v>366</v>
      </c>
      <c r="D446" s="143" t="s">
        <v>5</v>
      </c>
      <c r="E446" s="144">
        <v>43344</v>
      </c>
      <c r="F446" s="115" t="s">
        <v>373</v>
      </c>
      <c r="G446" s="143" t="s">
        <v>372</v>
      </c>
      <c r="H446" s="143"/>
      <c r="I446" s="142">
        <v>16395.328000000001</v>
      </c>
      <c r="J446" s="82">
        <f>((I446/30.4)*40)/12</f>
        <v>1797.7333333333336</v>
      </c>
      <c r="K446" s="82">
        <f>(((I446/30.4)*20)*0.25)/12</f>
        <v>224.7166666666667</v>
      </c>
      <c r="L446" s="113"/>
      <c r="M446" s="113"/>
      <c r="N446" s="82">
        <v>53.878804063076622</v>
      </c>
      <c r="O446" s="82">
        <v>338.87818000000016</v>
      </c>
      <c r="P446" s="82">
        <v>2179.5263889473686</v>
      </c>
      <c r="Q446" s="141">
        <f>+N446+O446+P446</f>
        <v>2572.2833730104453</v>
      </c>
    </row>
    <row r="447" spans="2:19" ht="28.5" x14ac:dyDescent="0.25">
      <c r="B447" s="140" t="s">
        <v>371</v>
      </c>
      <c r="C447" s="139" t="s">
        <v>370</v>
      </c>
      <c r="D447" s="137" t="s">
        <v>2</v>
      </c>
      <c r="E447" s="138">
        <v>41030</v>
      </c>
      <c r="F447" s="38" t="s">
        <v>369</v>
      </c>
      <c r="G447" s="137" t="s">
        <v>368</v>
      </c>
      <c r="H447" s="137"/>
      <c r="I447" s="136">
        <v>7543.1519999999991</v>
      </c>
      <c r="J447" s="121">
        <f>((I447/30.4)*40)/12</f>
        <v>827.1</v>
      </c>
      <c r="K447" s="121">
        <f>(((I447/30.4)*20)*0.25)/12</f>
        <v>103.3875</v>
      </c>
      <c r="L447" s="28"/>
      <c r="M447" s="28"/>
      <c r="N447" s="121">
        <v>0</v>
      </c>
      <c r="O447" s="121">
        <v>67.007200000000012</v>
      </c>
      <c r="P447" s="121">
        <v>567.23315684210525</v>
      </c>
      <c r="Q447" s="131">
        <f>+N447+O447+P447</f>
        <v>634.24035684210526</v>
      </c>
    </row>
    <row r="448" spans="2:19" ht="30.75" customHeight="1" thickBot="1" x14ac:dyDescent="0.3">
      <c r="B448" s="135" t="s">
        <v>367</v>
      </c>
      <c r="C448" s="134" t="s">
        <v>366</v>
      </c>
      <c r="D448" s="133" t="s">
        <v>2</v>
      </c>
      <c r="E448" s="101">
        <v>43709</v>
      </c>
      <c r="F448" s="133" t="s">
        <v>365</v>
      </c>
      <c r="G448" s="202" t="s">
        <v>364</v>
      </c>
      <c r="H448" s="85"/>
      <c r="I448" s="132">
        <v>9433.4239999999991</v>
      </c>
      <c r="J448" s="99">
        <f>((I448/30.4)*40)/12</f>
        <v>1034.3666666666666</v>
      </c>
      <c r="K448" s="99">
        <f>(((I448/30.4)*20)*0.25)/12</f>
        <v>129.29583333333332</v>
      </c>
      <c r="L448" s="22">
        <v>163.92415263157901</v>
      </c>
      <c r="M448" s="99"/>
      <c r="N448" s="99">
        <v>14.128237246075692</v>
      </c>
      <c r="O448" s="99">
        <v>133.6420134210523</v>
      </c>
      <c r="P448" s="99">
        <v>810.82326315789487</v>
      </c>
      <c r="Q448" s="175">
        <f>+N448+O448+P448</f>
        <v>958.59351382502291</v>
      </c>
    </row>
    <row r="449" spans="2:17" ht="15" thickBot="1" x14ac:dyDescent="0.3">
      <c r="B449" s="10"/>
      <c r="C449" s="10"/>
      <c r="D449" s="95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</row>
    <row r="450" spans="2:17" ht="12.75" customHeight="1" x14ac:dyDescent="0.25">
      <c r="B450" s="10"/>
      <c r="C450" s="10"/>
      <c r="D450" s="17"/>
      <c r="E450" s="16" t="s">
        <v>1</v>
      </c>
      <c r="F450" s="15"/>
      <c r="G450" s="14"/>
      <c r="H450" s="201"/>
      <c r="I450" s="178">
        <f>SUM(I446:I448)</f>
        <v>33371.903999999995</v>
      </c>
      <c r="J450" s="178">
        <f>SUM(J446:J448)</f>
        <v>3659.2</v>
      </c>
      <c r="K450" s="178">
        <f>SUM(K446:K448)</f>
        <v>457.4</v>
      </c>
      <c r="L450" s="178">
        <f>SUM(L446:L448)</f>
        <v>163.92415263157901</v>
      </c>
      <c r="M450" s="178">
        <f>SUM(M446:M448)</f>
        <v>0</v>
      </c>
      <c r="N450" s="178">
        <f>SUM(N446:N448)</f>
        <v>68.007041309152314</v>
      </c>
      <c r="O450" s="178">
        <f>SUM(O446:O448)</f>
        <v>539.52739342105247</v>
      </c>
      <c r="P450" s="178">
        <f>SUM(P446:P448)</f>
        <v>3557.5828089473689</v>
      </c>
      <c r="Q450" s="178">
        <f>SUM(Q446:Q448)</f>
        <v>4165.1172436775742</v>
      </c>
    </row>
    <row r="451" spans="2:17" ht="13.5" customHeight="1" thickBot="1" x14ac:dyDescent="0.3">
      <c r="B451" s="11"/>
      <c r="C451" s="10"/>
      <c r="D451" s="10"/>
      <c r="E451" s="9" t="s">
        <v>0</v>
      </c>
      <c r="F451" s="8"/>
      <c r="G451" s="7"/>
      <c r="H451" s="6"/>
      <c r="I451" s="5">
        <f>+I450*12</f>
        <v>400462.84799999994</v>
      </c>
      <c r="J451" s="5">
        <f>+J450*12</f>
        <v>43910.399999999994</v>
      </c>
      <c r="K451" s="5">
        <f>+K450*12</f>
        <v>5488.7999999999993</v>
      </c>
      <c r="L451" s="5">
        <f>+L450*12</f>
        <v>1967.0898315789482</v>
      </c>
      <c r="M451" s="5"/>
      <c r="N451" s="5">
        <f>+N450*12</f>
        <v>816.08449570982771</v>
      </c>
      <c r="O451" s="5">
        <f>+O450*12</f>
        <v>6474.3287210526296</v>
      </c>
      <c r="P451" s="5">
        <f>+P450*12</f>
        <v>42690.993707368427</v>
      </c>
      <c r="Q451" s="5">
        <f>+Q450*12</f>
        <v>49981.40692413089</v>
      </c>
    </row>
    <row r="452" spans="2:17" ht="13.5" customHeight="1" x14ac:dyDescent="0.25">
      <c r="B452" s="11"/>
      <c r="C452" s="10"/>
      <c r="D452" s="10"/>
      <c r="E452" s="98"/>
      <c r="F452" s="98"/>
      <c r="G452" s="98"/>
      <c r="H452" s="10"/>
      <c r="I452" s="200"/>
      <c r="J452" s="200"/>
      <c r="K452" s="200"/>
      <c r="L452" s="200"/>
      <c r="M452" s="200"/>
      <c r="N452" s="200"/>
      <c r="O452" s="200"/>
      <c r="P452" s="200"/>
      <c r="Q452" s="200"/>
    </row>
    <row r="453" spans="2:17" ht="14.25" x14ac:dyDescent="0.25">
      <c r="B453" s="199"/>
      <c r="C453" s="199"/>
      <c r="D453" s="196"/>
      <c r="E453" s="198"/>
      <c r="F453" s="197"/>
      <c r="G453" s="196"/>
      <c r="H453" s="196"/>
      <c r="I453" s="195"/>
      <c r="J453" s="193"/>
      <c r="K453" s="193"/>
      <c r="L453" s="194"/>
      <c r="M453" s="194"/>
      <c r="N453" s="193"/>
      <c r="O453" s="193"/>
      <c r="P453" s="193"/>
      <c r="Q453" s="193"/>
    </row>
    <row r="454" spans="2:17" ht="15" thickBot="1" x14ac:dyDescent="0.3">
      <c r="B454" s="192"/>
      <c r="C454" s="192"/>
      <c r="D454" s="189"/>
      <c r="E454" s="191"/>
      <c r="F454" s="190"/>
      <c r="G454" s="189"/>
      <c r="H454" s="189"/>
      <c r="I454" s="188"/>
      <c r="J454" s="186"/>
      <c r="K454" s="186"/>
      <c r="L454" s="187"/>
      <c r="M454" s="187"/>
      <c r="N454" s="186"/>
      <c r="O454" s="186"/>
      <c r="P454" s="186"/>
      <c r="Q454" s="186"/>
    </row>
    <row r="455" spans="2:17" ht="14.25" x14ac:dyDescent="0.25">
      <c r="B455" s="70" t="s">
        <v>27</v>
      </c>
      <c r="C455" s="69"/>
      <c r="D455" s="68" t="s">
        <v>26</v>
      </c>
      <c r="E455" s="68"/>
      <c r="F455" s="68"/>
      <c r="G455" s="68"/>
      <c r="H455" s="68"/>
      <c r="I455" s="68"/>
      <c r="J455" s="68"/>
      <c r="K455" s="67" t="s">
        <v>25</v>
      </c>
      <c r="L455" s="67"/>
      <c r="M455" s="67"/>
      <c r="N455" s="67"/>
      <c r="O455" s="67"/>
      <c r="P455" s="67"/>
      <c r="Q455" s="66"/>
    </row>
    <row r="456" spans="2:17" ht="14.25" x14ac:dyDescent="0.25">
      <c r="B456" s="65" t="s">
        <v>24</v>
      </c>
      <c r="C456" s="96"/>
      <c r="D456" s="96"/>
      <c r="E456" s="96"/>
      <c r="F456" s="96"/>
      <c r="G456" s="96"/>
      <c r="H456" s="10"/>
      <c r="I456" s="61"/>
      <c r="J456" s="61"/>
      <c r="K456" s="61"/>
      <c r="L456" s="61"/>
      <c r="M456" s="61"/>
      <c r="N456" s="61"/>
      <c r="O456" s="61"/>
      <c r="P456" s="61"/>
      <c r="Q456" s="60"/>
    </row>
    <row r="457" spans="2:17" ht="14.25" x14ac:dyDescent="0.25">
      <c r="B457" s="65" t="s">
        <v>190</v>
      </c>
      <c r="C457" s="96"/>
      <c r="D457" s="96"/>
      <c r="E457" s="96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0"/>
    </row>
    <row r="458" spans="2:17" ht="15" thickBot="1" x14ac:dyDescent="0.3">
      <c r="B458" s="59" t="s">
        <v>81</v>
      </c>
      <c r="C458" s="58"/>
      <c r="D458" s="58"/>
      <c r="E458" s="58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6"/>
    </row>
    <row r="459" spans="2:17" ht="15" thickBot="1" x14ac:dyDescent="0.3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2:17" ht="14.25" x14ac:dyDescent="0.2">
      <c r="B460" s="55" t="s">
        <v>21</v>
      </c>
      <c r="C460" s="54" t="s">
        <v>20</v>
      </c>
      <c r="D460" s="54" t="s">
        <v>19</v>
      </c>
      <c r="E460" s="54" t="s">
        <v>18</v>
      </c>
      <c r="F460" s="54" t="s">
        <v>17</v>
      </c>
      <c r="G460" s="54" t="s">
        <v>16</v>
      </c>
      <c r="H460" s="53"/>
      <c r="I460" s="51" t="s">
        <v>15</v>
      </c>
      <c r="J460" s="51" t="s">
        <v>14</v>
      </c>
      <c r="K460" s="51" t="s">
        <v>13</v>
      </c>
      <c r="L460" s="51" t="s">
        <v>12</v>
      </c>
      <c r="M460" s="52"/>
      <c r="N460" s="51" t="s">
        <v>11</v>
      </c>
      <c r="O460" s="51" t="s">
        <v>10</v>
      </c>
      <c r="P460" s="51" t="s">
        <v>9</v>
      </c>
      <c r="Q460" s="50" t="s">
        <v>8</v>
      </c>
    </row>
    <row r="461" spans="2:17" ht="15" thickBot="1" x14ac:dyDescent="0.3">
      <c r="B461" s="49"/>
      <c r="C461" s="48"/>
      <c r="D461" s="48"/>
      <c r="E461" s="48"/>
      <c r="F461" s="48"/>
      <c r="G461" s="48"/>
      <c r="H461" s="47"/>
      <c r="I461" s="46"/>
      <c r="J461" s="46"/>
      <c r="K461" s="46"/>
      <c r="L461" s="46"/>
      <c r="M461" s="45"/>
      <c r="N461" s="44"/>
      <c r="O461" s="44"/>
      <c r="P461" s="44"/>
      <c r="Q461" s="43"/>
    </row>
    <row r="462" spans="2:17" ht="14.25" x14ac:dyDescent="0.25">
      <c r="B462" s="10"/>
      <c r="C462" s="10"/>
      <c r="D462" s="95"/>
      <c r="E462" s="10"/>
      <c r="F462" s="10"/>
      <c r="G462" s="10"/>
      <c r="H462" s="10"/>
      <c r="I462" s="10"/>
      <c r="J462" s="10"/>
      <c r="K462" s="10"/>
      <c r="L462" s="20"/>
      <c r="M462" s="10"/>
      <c r="N462" s="10"/>
      <c r="O462" s="10"/>
      <c r="P462" s="10"/>
      <c r="Q462" s="10"/>
    </row>
    <row r="463" spans="2:17" ht="14.25" x14ac:dyDescent="0.2">
      <c r="B463" s="140" t="s">
        <v>363</v>
      </c>
      <c r="C463" s="139" t="s">
        <v>227</v>
      </c>
      <c r="D463" s="137" t="s">
        <v>202</v>
      </c>
      <c r="E463" s="138">
        <v>37347</v>
      </c>
      <c r="F463" s="38" t="s">
        <v>362</v>
      </c>
      <c r="G463" s="137" t="s">
        <v>361</v>
      </c>
      <c r="H463" s="137"/>
      <c r="I463" s="136">
        <v>7391.76</v>
      </c>
      <c r="J463" s="121">
        <f>((I463/30.4)*40)/12</f>
        <v>810.5</v>
      </c>
      <c r="K463" s="121">
        <f>(((I463/30.4)*20)*0.25)/12</f>
        <v>101.3125</v>
      </c>
      <c r="L463" s="121"/>
      <c r="M463" s="121"/>
      <c r="N463" s="121">
        <v>0</v>
      </c>
      <c r="O463" s="121">
        <v>65.201120000000003</v>
      </c>
      <c r="P463" s="121">
        <v>550.97843684210534</v>
      </c>
      <c r="Q463" s="131">
        <f>+N463+O463+P463</f>
        <v>616.17955684210528</v>
      </c>
    </row>
    <row r="464" spans="2:17" ht="13.5" customHeight="1" x14ac:dyDescent="0.2">
      <c r="B464" s="140" t="s">
        <v>360</v>
      </c>
      <c r="C464" s="139" t="s">
        <v>272</v>
      </c>
      <c r="D464" s="137" t="s">
        <v>202</v>
      </c>
      <c r="E464" s="138">
        <v>36161</v>
      </c>
      <c r="F464" s="38" t="s">
        <v>359</v>
      </c>
      <c r="G464" s="137" t="s">
        <v>358</v>
      </c>
      <c r="H464" s="137"/>
      <c r="I464" s="136">
        <v>8552.735999999999</v>
      </c>
      <c r="J464" s="121">
        <f>((I464/30.4)*40)/12</f>
        <v>937.79999999999984</v>
      </c>
      <c r="K464" s="121">
        <f>(((I464/30.4)*20)*0.25)/12</f>
        <v>117.22499999999998</v>
      </c>
      <c r="L464" s="121"/>
      <c r="M464" s="121"/>
      <c r="N464" s="121">
        <v>9.9517467780471449</v>
      </c>
      <c r="O464" s="121">
        <v>106.57000679824557</v>
      </c>
      <c r="P464" s="121">
        <v>675.63059684210521</v>
      </c>
      <c r="Q464" s="131">
        <f>+N464+O464+P464</f>
        <v>792.15235041839787</v>
      </c>
    </row>
    <row r="465" spans="2:17" ht="14.25" customHeight="1" x14ac:dyDescent="0.2">
      <c r="B465" s="140" t="s">
        <v>357</v>
      </c>
      <c r="C465" s="139" t="s">
        <v>230</v>
      </c>
      <c r="D465" s="137" t="s">
        <v>2</v>
      </c>
      <c r="E465" s="138">
        <v>41061</v>
      </c>
      <c r="F465" s="38" t="s">
        <v>356</v>
      </c>
      <c r="G465" s="137" t="s">
        <v>355</v>
      </c>
      <c r="H465" s="137"/>
      <c r="I465" s="136">
        <v>4236.24</v>
      </c>
      <c r="J465" s="121">
        <f>((I465/30.4)*40)/12</f>
        <v>464.5</v>
      </c>
      <c r="K465" s="121">
        <f>(((I465/30.4)*20)*0.25)/12</f>
        <v>58.0625</v>
      </c>
      <c r="L465" s="121">
        <v>135.45919263157899</v>
      </c>
      <c r="M465" s="121"/>
      <c r="N465" s="121">
        <v>0</v>
      </c>
      <c r="O465" s="121">
        <v>16.209600000000016</v>
      </c>
      <c r="P465" s="121"/>
      <c r="Q465" s="131">
        <f>+N465+O465+P465</f>
        <v>16.209600000000016</v>
      </c>
    </row>
    <row r="466" spans="2:17" ht="14.25" x14ac:dyDescent="0.2">
      <c r="B466" s="140" t="s">
        <v>354</v>
      </c>
      <c r="C466" s="139" t="s">
        <v>326</v>
      </c>
      <c r="D466" s="137" t="s">
        <v>202</v>
      </c>
      <c r="E466" s="138">
        <v>39494</v>
      </c>
      <c r="F466" s="38" t="s">
        <v>353</v>
      </c>
      <c r="G466" s="137" t="s">
        <v>352</v>
      </c>
      <c r="H466" s="137"/>
      <c r="I466" s="136">
        <v>4236.24</v>
      </c>
      <c r="J466" s="121">
        <f>((I466/30.4)*40)/12</f>
        <v>464.5</v>
      </c>
      <c r="K466" s="121">
        <f>(((I466/30.4)*20)*0.25)/12</f>
        <v>58.0625</v>
      </c>
      <c r="L466" s="121">
        <v>135.45919263157899</v>
      </c>
      <c r="M466" s="121"/>
      <c r="N466" s="121">
        <v>0</v>
      </c>
      <c r="O466" s="121">
        <v>16.209600000000016</v>
      </c>
      <c r="P466" s="121"/>
      <c r="Q466" s="131">
        <f>+N466+O466+P466</f>
        <v>16.209600000000016</v>
      </c>
    </row>
    <row r="467" spans="2:17" ht="14.25" x14ac:dyDescent="0.2">
      <c r="B467" s="140" t="s">
        <v>351</v>
      </c>
      <c r="C467" s="139" t="s">
        <v>326</v>
      </c>
      <c r="D467" s="137" t="s">
        <v>2</v>
      </c>
      <c r="E467" s="138">
        <v>41001</v>
      </c>
      <c r="F467" s="38" t="s">
        <v>350</v>
      </c>
      <c r="G467" s="137" t="s">
        <v>349</v>
      </c>
      <c r="H467" s="137"/>
      <c r="I467" s="136">
        <v>4236.24</v>
      </c>
      <c r="J467" s="121">
        <f>((I467/30.4)*40)/12</f>
        <v>464.5</v>
      </c>
      <c r="K467" s="121">
        <f>(((I467/30.4)*20)*0.25)/12</f>
        <v>58.0625</v>
      </c>
      <c r="L467" s="121">
        <v>135.45919263157899</v>
      </c>
      <c r="M467" s="121"/>
      <c r="N467" s="121">
        <v>0</v>
      </c>
      <c r="O467" s="121">
        <v>16.209600000000016</v>
      </c>
      <c r="P467" s="121"/>
      <c r="Q467" s="131">
        <f>+N467+O467+P467</f>
        <v>16.209600000000016</v>
      </c>
    </row>
    <row r="468" spans="2:17" ht="12" customHeight="1" x14ac:dyDescent="0.2">
      <c r="B468" s="140" t="s">
        <v>348</v>
      </c>
      <c r="C468" s="139" t="s">
        <v>272</v>
      </c>
      <c r="D468" s="137" t="s">
        <v>202</v>
      </c>
      <c r="E468" s="138">
        <v>39582</v>
      </c>
      <c r="F468" s="38" t="s">
        <v>347</v>
      </c>
      <c r="G468" s="137" t="s">
        <v>346</v>
      </c>
      <c r="H468" s="137"/>
      <c r="I468" s="136">
        <v>8552.735999999999</v>
      </c>
      <c r="J468" s="121">
        <f>((I468/30.4)*40)/12</f>
        <v>937.79999999999984</v>
      </c>
      <c r="K468" s="121">
        <f>(((I468/30.4)*20)*0.25)/12</f>
        <v>117.22499999999998</v>
      </c>
      <c r="L468" s="121"/>
      <c r="M468" s="121"/>
      <c r="N468" s="121">
        <v>9.9517467780471449</v>
      </c>
      <c r="O468" s="121">
        <v>106.57000679824557</v>
      </c>
      <c r="P468" s="121">
        <v>675.63059684210521</v>
      </c>
      <c r="Q468" s="131">
        <f>+N468+O468+P468</f>
        <v>792.15235041839787</v>
      </c>
    </row>
    <row r="469" spans="2:17" ht="14.25" x14ac:dyDescent="0.25">
      <c r="B469" s="140" t="s">
        <v>345</v>
      </c>
      <c r="C469" s="139" t="s">
        <v>310</v>
      </c>
      <c r="D469" s="137" t="s">
        <v>202</v>
      </c>
      <c r="E469" s="138">
        <v>39968</v>
      </c>
      <c r="F469" s="38" t="s">
        <v>344</v>
      </c>
      <c r="G469" s="137" t="s">
        <v>343</v>
      </c>
      <c r="H469" s="137"/>
      <c r="I469" s="136">
        <v>8552.735999999999</v>
      </c>
      <c r="J469" s="121">
        <f>((I469/30.4)*40)/12</f>
        <v>937.79999999999984</v>
      </c>
      <c r="K469" s="121">
        <f>(((I469/30.4)*20)*0.25)/12</f>
        <v>117.22499999999998</v>
      </c>
      <c r="L469" s="28"/>
      <c r="M469" s="28"/>
      <c r="N469" s="121">
        <v>9.9517467780471449</v>
      </c>
      <c r="O469" s="121">
        <v>106.57000679824557</v>
      </c>
      <c r="P469" s="121">
        <v>675.63059684210521</v>
      </c>
      <c r="Q469" s="131">
        <f>+N469+O469+P469</f>
        <v>792.15235041839787</v>
      </c>
    </row>
    <row r="470" spans="2:17" ht="14.25" customHeight="1" x14ac:dyDescent="0.2">
      <c r="B470" s="140" t="s">
        <v>342</v>
      </c>
      <c r="C470" s="139" t="s">
        <v>326</v>
      </c>
      <c r="D470" s="137" t="s">
        <v>2</v>
      </c>
      <c r="E470" s="138">
        <v>41043</v>
      </c>
      <c r="F470" s="38" t="s">
        <v>341</v>
      </c>
      <c r="G470" s="137" t="s">
        <v>340</v>
      </c>
      <c r="H470" s="137"/>
      <c r="I470" s="136">
        <v>3974.7999999999997</v>
      </c>
      <c r="J470" s="121">
        <f>((I470/30.4)*40)/12</f>
        <v>435.83333333333331</v>
      </c>
      <c r="K470" s="121">
        <f>(((I470/30.4)*20)*0.25)/12</f>
        <v>54.479166666666664</v>
      </c>
      <c r="L470" s="121">
        <v>151.97023263157899</v>
      </c>
      <c r="M470" s="121"/>
      <c r="N470" s="121">
        <v>0</v>
      </c>
      <c r="O470" s="121">
        <v>14.374933333333393</v>
      </c>
      <c r="P470" s="121"/>
      <c r="Q470" s="131">
        <f>+N470+O470+P470</f>
        <v>14.374933333333393</v>
      </c>
    </row>
    <row r="471" spans="2:17" ht="14.25" x14ac:dyDescent="0.2">
      <c r="B471" s="140" t="s">
        <v>339</v>
      </c>
      <c r="C471" s="139" t="s">
        <v>310</v>
      </c>
      <c r="D471" s="137" t="s">
        <v>2</v>
      </c>
      <c r="E471" s="138">
        <v>41106</v>
      </c>
      <c r="F471" s="38" t="s">
        <v>338</v>
      </c>
      <c r="G471" s="137" t="s">
        <v>337</v>
      </c>
      <c r="H471" s="137"/>
      <c r="I471" s="136">
        <v>7391.76</v>
      </c>
      <c r="J471" s="121">
        <f>((I471/30.4)*40)/12</f>
        <v>810.5</v>
      </c>
      <c r="K471" s="121">
        <f>(((I471/30.4)*20)*0.25)/12</f>
        <v>101.3125</v>
      </c>
      <c r="L471" s="121"/>
      <c r="M471" s="121"/>
      <c r="N471" s="121">
        <v>0</v>
      </c>
      <c r="O471" s="121">
        <v>65.201120000000003</v>
      </c>
      <c r="P471" s="121">
        <v>550.97843684210534</v>
      </c>
      <c r="Q471" s="131">
        <f>+N471+O471+P471</f>
        <v>616.17955684210528</v>
      </c>
    </row>
    <row r="472" spans="2:17" ht="27.75" customHeight="1" x14ac:dyDescent="0.2">
      <c r="B472" s="140" t="s">
        <v>336</v>
      </c>
      <c r="C472" s="139" t="s">
        <v>326</v>
      </c>
      <c r="D472" s="137" t="s">
        <v>2</v>
      </c>
      <c r="E472" s="138">
        <v>41124</v>
      </c>
      <c r="F472" s="38" t="s">
        <v>335</v>
      </c>
      <c r="G472" s="137" t="s">
        <v>334</v>
      </c>
      <c r="H472" s="137"/>
      <c r="I472" s="136">
        <v>4236.24</v>
      </c>
      <c r="J472" s="121">
        <f>((I472/30.4)*40)/12</f>
        <v>464.5</v>
      </c>
      <c r="K472" s="121">
        <f>(((I472/30.4)*20)*0.25)/12</f>
        <v>58.0625</v>
      </c>
      <c r="L472" s="121">
        <v>135.45919263157899</v>
      </c>
      <c r="M472" s="121"/>
      <c r="N472" s="121">
        <v>0</v>
      </c>
      <c r="O472" s="121">
        <v>16.209600000000016</v>
      </c>
      <c r="P472" s="121"/>
      <c r="Q472" s="131">
        <f>+N472+O472+P472</f>
        <v>16.209600000000016</v>
      </c>
    </row>
    <row r="473" spans="2:17" ht="13.5" customHeight="1" x14ac:dyDescent="0.2">
      <c r="B473" s="140" t="s">
        <v>333</v>
      </c>
      <c r="C473" s="139" t="s">
        <v>230</v>
      </c>
      <c r="D473" s="137" t="s">
        <v>2</v>
      </c>
      <c r="E473" s="138">
        <v>41115</v>
      </c>
      <c r="F473" s="38" t="s">
        <v>332</v>
      </c>
      <c r="G473" s="137" t="s">
        <v>331</v>
      </c>
      <c r="H473" s="137"/>
      <c r="I473" s="136">
        <v>3974.7999999999997</v>
      </c>
      <c r="J473" s="121">
        <f>((I473/30.4)*40)/12</f>
        <v>435.83333333333331</v>
      </c>
      <c r="K473" s="121">
        <f>(((I473/30.4)*20)*0.25)/12</f>
        <v>54.479166666666664</v>
      </c>
      <c r="L473" s="121">
        <v>151.97023263157899</v>
      </c>
      <c r="M473" s="121"/>
      <c r="N473" s="121">
        <v>0</v>
      </c>
      <c r="O473" s="121">
        <v>14.374933333333393</v>
      </c>
      <c r="P473" s="121"/>
      <c r="Q473" s="131">
        <f>+N473+O473+P473</f>
        <v>14.374933333333393</v>
      </c>
    </row>
    <row r="474" spans="2:17" ht="14.25" x14ac:dyDescent="0.2">
      <c r="B474" s="140" t="s">
        <v>330</v>
      </c>
      <c r="C474" s="139" t="s">
        <v>326</v>
      </c>
      <c r="D474" s="137" t="s">
        <v>2</v>
      </c>
      <c r="E474" s="138">
        <v>41177</v>
      </c>
      <c r="F474" s="38" t="s">
        <v>329</v>
      </c>
      <c r="G474" s="137" t="s">
        <v>328</v>
      </c>
      <c r="H474" s="137"/>
      <c r="I474" s="136">
        <v>4236.24</v>
      </c>
      <c r="J474" s="121">
        <f>((I474/30.4)*40)/12</f>
        <v>464.5</v>
      </c>
      <c r="K474" s="121">
        <f>(((I474/30.4)*20)*0.25)/12</f>
        <v>58.0625</v>
      </c>
      <c r="L474" s="121">
        <v>135.45919263157899</v>
      </c>
      <c r="M474" s="121"/>
      <c r="N474" s="121">
        <v>0</v>
      </c>
      <c r="O474" s="121">
        <v>16.209600000000016</v>
      </c>
      <c r="P474" s="121"/>
      <c r="Q474" s="131">
        <f>+N474+O474+P474</f>
        <v>16.209600000000016</v>
      </c>
    </row>
    <row r="475" spans="2:17" ht="27" customHeight="1" x14ac:dyDescent="0.2">
      <c r="B475" s="140" t="s">
        <v>327</v>
      </c>
      <c r="C475" s="139" t="s">
        <v>326</v>
      </c>
      <c r="D475" s="137" t="s">
        <v>2</v>
      </c>
      <c r="E475" s="138">
        <v>41334</v>
      </c>
      <c r="F475" s="38" t="s">
        <v>325</v>
      </c>
      <c r="G475" s="137" t="s">
        <v>324</v>
      </c>
      <c r="H475" s="137"/>
      <c r="I475" s="136">
        <v>4236.24</v>
      </c>
      <c r="J475" s="121">
        <f>((I475/30.4)*40)/12</f>
        <v>464.5</v>
      </c>
      <c r="K475" s="121">
        <f>(((I475/30.4)*20)*0.25)/12</f>
        <v>58.0625</v>
      </c>
      <c r="L475" s="121">
        <v>135.45919263157899</v>
      </c>
      <c r="M475" s="121"/>
      <c r="N475" s="121">
        <v>0</v>
      </c>
      <c r="O475" s="121">
        <v>16.209600000000016</v>
      </c>
      <c r="P475" s="121"/>
      <c r="Q475" s="131">
        <f>+N475+O475+P475</f>
        <v>16.209600000000016</v>
      </c>
    </row>
    <row r="476" spans="2:17" ht="14.25" x14ac:dyDescent="0.25">
      <c r="B476" s="34" t="s">
        <v>323</v>
      </c>
      <c r="C476" s="38" t="s">
        <v>230</v>
      </c>
      <c r="D476" s="137" t="s">
        <v>2</v>
      </c>
      <c r="E476" s="185">
        <v>41459</v>
      </c>
      <c r="F476" s="138" t="s">
        <v>322</v>
      </c>
      <c r="G476" s="137" t="s">
        <v>321</v>
      </c>
      <c r="H476" s="137"/>
      <c r="I476" s="136">
        <v>4236.24</v>
      </c>
      <c r="J476" s="121">
        <f>((I476/30.4)*40)/12</f>
        <v>464.5</v>
      </c>
      <c r="K476" s="121">
        <f>(((I476/30.4)*20)*0.25)/12</f>
        <v>58.0625</v>
      </c>
      <c r="L476" s="121">
        <v>135.45919263157899</v>
      </c>
      <c r="M476" s="121"/>
      <c r="N476" s="121">
        <v>0</v>
      </c>
      <c r="O476" s="121">
        <v>16.209600000000016</v>
      </c>
      <c r="P476" s="121"/>
      <c r="Q476" s="131"/>
    </row>
    <row r="477" spans="2:17" ht="27.75" customHeight="1" x14ac:dyDescent="0.25">
      <c r="B477" s="140" t="s">
        <v>320</v>
      </c>
      <c r="C477" s="139" t="s">
        <v>227</v>
      </c>
      <c r="D477" s="137" t="s">
        <v>2</v>
      </c>
      <c r="E477" s="138">
        <v>41760</v>
      </c>
      <c r="F477" s="138" t="s">
        <v>319</v>
      </c>
      <c r="G477" s="155" t="s">
        <v>318</v>
      </c>
      <c r="H477" s="155"/>
      <c r="I477" s="136">
        <v>6666.1120000000001</v>
      </c>
      <c r="J477" s="121">
        <f>((I477/30.4)*40)/12</f>
        <v>730.93333333333339</v>
      </c>
      <c r="K477" s="121">
        <f>(((I477/30.4)*20)*0.25)/12</f>
        <v>91.366666666666674</v>
      </c>
      <c r="L477" s="121"/>
      <c r="M477" s="121"/>
      <c r="N477" s="121">
        <v>0</v>
      </c>
      <c r="O477" s="121">
        <v>56.544266666666694</v>
      </c>
      <c r="P477" s="121">
        <v>222.86280947368428</v>
      </c>
      <c r="Q477" s="131">
        <f>+N477+O477+P477</f>
        <v>279.40707614035097</v>
      </c>
    </row>
    <row r="478" spans="2:17" ht="28.5" customHeight="1" x14ac:dyDescent="0.25">
      <c r="B478" s="140" t="s">
        <v>317</v>
      </c>
      <c r="C478" s="139" t="s">
        <v>230</v>
      </c>
      <c r="D478" s="137" t="s">
        <v>2</v>
      </c>
      <c r="E478" s="138">
        <v>42263</v>
      </c>
      <c r="F478" s="137" t="s">
        <v>316</v>
      </c>
      <c r="G478" s="155" t="s">
        <v>315</v>
      </c>
      <c r="H478" s="155"/>
      <c r="I478" s="136">
        <v>3974.7999999999997</v>
      </c>
      <c r="J478" s="121">
        <f>((I478/30.4)*40)/12</f>
        <v>435.83333333333331</v>
      </c>
      <c r="K478" s="121">
        <f>(((I478/30.4)*20)*0.25)/12</f>
        <v>54.479166666666664</v>
      </c>
      <c r="L478" s="121">
        <v>151.97023263157899</v>
      </c>
      <c r="M478" s="121"/>
      <c r="N478" s="121">
        <v>0</v>
      </c>
      <c r="O478" s="121">
        <v>14.374933333333393</v>
      </c>
      <c r="P478" s="121"/>
      <c r="Q478" s="131">
        <f>+N478+O478+P478</f>
        <v>14.374933333333393</v>
      </c>
    </row>
    <row r="479" spans="2:17" ht="14.25" x14ac:dyDescent="0.25">
      <c r="B479" s="140" t="s">
        <v>314</v>
      </c>
      <c r="C479" s="139" t="s">
        <v>310</v>
      </c>
      <c r="D479" s="137" t="s">
        <v>2</v>
      </c>
      <c r="E479" s="138">
        <v>42278</v>
      </c>
      <c r="F479" s="138" t="s">
        <v>313</v>
      </c>
      <c r="G479" s="155" t="s">
        <v>312</v>
      </c>
      <c r="H479" s="155"/>
      <c r="I479" s="136">
        <v>6666.1120000000001</v>
      </c>
      <c r="J479" s="121">
        <f>((I479/30.4)*40)/12</f>
        <v>730.93333333333339</v>
      </c>
      <c r="K479" s="121">
        <f>(((I479/30.4)*20)*0.25)/12</f>
        <v>91.366666666666674</v>
      </c>
      <c r="L479" s="121"/>
      <c r="M479" s="121"/>
      <c r="N479" s="121">
        <v>0</v>
      </c>
      <c r="O479" s="121">
        <v>56.544266666666694</v>
      </c>
      <c r="P479" s="121">
        <v>222.86280947368428</v>
      </c>
      <c r="Q479" s="131">
        <f>+N479+O479+P479</f>
        <v>279.40707614035097</v>
      </c>
    </row>
    <row r="480" spans="2:17" ht="32.25" customHeight="1" x14ac:dyDescent="0.25">
      <c r="B480" s="140" t="s">
        <v>311</v>
      </c>
      <c r="C480" s="139" t="s">
        <v>310</v>
      </c>
      <c r="D480" s="137" t="s">
        <v>2</v>
      </c>
      <c r="E480" s="138">
        <v>42478</v>
      </c>
      <c r="F480" s="138" t="s">
        <v>309</v>
      </c>
      <c r="G480" s="155" t="s">
        <v>308</v>
      </c>
      <c r="H480" s="155"/>
      <c r="I480" s="136">
        <v>7391.76</v>
      </c>
      <c r="J480" s="121">
        <f>((I480/30.4)*40)/12</f>
        <v>810.5</v>
      </c>
      <c r="K480" s="121">
        <f>(((I480/30.4)*20)*0.25)/12</f>
        <v>101.3125</v>
      </c>
      <c r="L480" s="121">
        <v>151.97023263157899</v>
      </c>
      <c r="M480" s="121"/>
      <c r="N480" s="121">
        <v>0</v>
      </c>
      <c r="O480" s="121">
        <v>65.201120000000003</v>
      </c>
      <c r="P480" s="121">
        <v>550.97843684210534</v>
      </c>
      <c r="Q480" s="131">
        <f>+N480+O480+P480</f>
        <v>616.17955684210528</v>
      </c>
    </row>
    <row r="481" spans="2:19" ht="39.75" customHeight="1" x14ac:dyDescent="0.25">
      <c r="B481" s="140" t="s">
        <v>307</v>
      </c>
      <c r="C481" s="139" t="s">
        <v>306</v>
      </c>
      <c r="D481" s="137" t="s">
        <v>2</v>
      </c>
      <c r="E481" s="138">
        <v>41015</v>
      </c>
      <c r="F481" s="138" t="s">
        <v>305</v>
      </c>
      <c r="G481" s="155" t="s">
        <v>304</v>
      </c>
      <c r="H481" s="155"/>
      <c r="I481" s="136">
        <v>12617.52</v>
      </c>
      <c r="J481" s="121">
        <f>((I481/30.4)*40)/12</f>
        <v>1383.5</v>
      </c>
      <c r="K481" s="121">
        <f>(((I481/30.4)*20)*0.25)/12</f>
        <v>172.9375</v>
      </c>
      <c r="L481" s="28"/>
      <c r="M481" s="28"/>
      <c r="N481" s="121">
        <v>32.195324194655733</v>
      </c>
      <c r="O481" s="121">
        <v>250.39793999999992</v>
      </c>
      <c r="P481" s="121">
        <v>1383.2042289473684</v>
      </c>
      <c r="Q481" s="131">
        <f>+N481+O481+P481</f>
        <v>1665.797493142024</v>
      </c>
    </row>
    <row r="482" spans="2:19" ht="33" customHeight="1" x14ac:dyDescent="0.25">
      <c r="B482" s="140" t="s">
        <v>303</v>
      </c>
      <c r="C482" s="139" t="s">
        <v>302</v>
      </c>
      <c r="D482" s="137" t="s">
        <v>2</v>
      </c>
      <c r="E482" s="138">
        <v>41177</v>
      </c>
      <c r="F482" s="137" t="s">
        <v>301</v>
      </c>
      <c r="G482" s="155" t="s">
        <v>300</v>
      </c>
      <c r="H482" s="155"/>
      <c r="I482" s="136">
        <v>9840.1759999999995</v>
      </c>
      <c r="J482" s="121">
        <f>((I482/30.4)*40)/12</f>
        <v>1078.9666666666667</v>
      </c>
      <c r="K482" s="121">
        <f>(((I482/30.4)*20)*0.25)/12</f>
        <v>134.87083333333334</v>
      </c>
      <c r="L482" s="28">
        <v>163.92415263157901</v>
      </c>
      <c r="M482" s="121"/>
      <c r="N482" s="121">
        <v>15.877026719759785</v>
      </c>
      <c r="O482" s="121">
        <v>149.34543868421039</v>
      </c>
      <c r="P482" s="121">
        <v>875.04726315789492</v>
      </c>
      <c r="Q482" s="131">
        <f>+N482+O482+P482</f>
        <v>1040.2697285618651</v>
      </c>
    </row>
    <row r="483" spans="2:19" ht="27" customHeight="1" x14ac:dyDescent="0.25">
      <c r="B483" s="140" t="s">
        <v>299</v>
      </c>
      <c r="C483" s="139" t="s">
        <v>298</v>
      </c>
      <c r="D483" s="137" t="s">
        <v>2</v>
      </c>
      <c r="E483" s="138">
        <v>41813</v>
      </c>
      <c r="F483" s="137" t="s">
        <v>297</v>
      </c>
      <c r="G483" s="155" t="s">
        <v>296</v>
      </c>
      <c r="H483" s="155"/>
      <c r="I483" s="136">
        <v>8502.271999999999</v>
      </c>
      <c r="J483" s="121">
        <f>((I483/30.4)*40)/12</f>
        <v>932.26666666666677</v>
      </c>
      <c r="K483" s="121">
        <f>(((I483/30.4)*20)*0.25)/12</f>
        <v>116.53333333333335</v>
      </c>
      <c r="L483" s="28"/>
      <c r="M483" s="28"/>
      <c r="N483" s="121">
        <v>9.8042106376961691</v>
      </c>
      <c r="O483" s="121">
        <v>103.13351557017546</v>
      </c>
      <c r="P483" s="121">
        <v>670.21235684210512</v>
      </c>
      <c r="Q483" s="131">
        <f>+N483+O483+P483</f>
        <v>783.15008304997673</v>
      </c>
    </row>
    <row r="484" spans="2:19" ht="26.25" customHeight="1" x14ac:dyDescent="0.25">
      <c r="B484" s="140" t="s">
        <v>295</v>
      </c>
      <c r="C484" s="139" t="s">
        <v>294</v>
      </c>
      <c r="D484" s="137" t="s">
        <v>2</v>
      </c>
      <c r="E484" s="138">
        <v>42983</v>
      </c>
      <c r="F484" s="137" t="s">
        <v>293</v>
      </c>
      <c r="G484" s="155" t="s">
        <v>292</v>
      </c>
      <c r="H484" s="155"/>
      <c r="I484" s="136">
        <v>4093.0559999999996</v>
      </c>
      <c r="J484" s="121">
        <f>((I484/30.4)*40)/12</f>
        <v>448.79999999999995</v>
      </c>
      <c r="K484" s="121">
        <f>(((I484/30.4)*20)*0.25)/12</f>
        <v>56.099999999999994</v>
      </c>
      <c r="L484" s="121">
        <v>144.49087263157901</v>
      </c>
      <c r="M484" s="121"/>
      <c r="N484" s="121">
        <v>0</v>
      </c>
      <c r="O484" s="121">
        <v>15.204799999999958</v>
      </c>
      <c r="P484" s="121"/>
      <c r="Q484" s="131">
        <f>+N484+O484+P484</f>
        <v>15.204799999999958</v>
      </c>
    </row>
    <row r="485" spans="2:19" ht="30" customHeight="1" x14ac:dyDescent="0.25">
      <c r="B485" s="140" t="s">
        <v>291</v>
      </c>
      <c r="C485" s="139" t="s">
        <v>227</v>
      </c>
      <c r="D485" s="137" t="s">
        <v>2</v>
      </c>
      <c r="E485" s="138">
        <v>43160</v>
      </c>
      <c r="F485" s="137" t="s">
        <v>290</v>
      </c>
      <c r="G485" s="155" t="s">
        <v>289</v>
      </c>
      <c r="H485" s="155"/>
      <c r="I485" s="136">
        <v>7391.76</v>
      </c>
      <c r="J485" s="121">
        <f>((I485/30.4)*40)/12</f>
        <v>810.5</v>
      </c>
      <c r="K485" s="121">
        <f>(((I485/30.4)*20)*0.25)/12</f>
        <v>101.3125</v>
      </c>
      <c r="L485" s="28"/>
      <c r="M485" s="28"/>
      <c r="N485" s="121">
        <v>0</v>
      </c>
      <c r="O485" s="121">
        <v>65.201120000000003</v>
      </c>
      <c r="P485" s="121">
        <v>550.97843684210534</v>
      </c>
      <c r="Q485" s="131">
        <f>+N485+O485+P485</f>
        <v>616.17955684210528</v>
      </c>
    </row>
    <row r="486" spans="2:19" ht="18" customHeight="1" x14ac:dyDescent="0.25">
      <c r="B486" s="140" t="s">
        <v>288</v>
      </c>
      <c r="C486" s="139" t="s">
        <v>227</v>
      </c>
      <c r="D486" s="137" t="s">
        <v>2</v>
      </c>
      <c r="E486" s="138">
        <v>43333</v>
      </c>
      <c r="F486" s="137" t="s">
        <v>287</v>
      </c>
      <c r="G486" s="155" t="s">
        <v>286</v>
      </c>
      <c r="H486" s="155"/>
      <c r="I486" s="136">
        <v>7391.76</v>
      </c>
      <c r="J486" s="121">
        <f>((I486/30.4)*40)/12</f>
        <v>810.5</v>
      </c>
      <c r="K486" s="121">
        <f>(((I486/30.4)*20)*0.25)/12</f>
        <v>101.3125</v>
      </c>
      <c r="L486" s="28"/>
      <c r="M486" s="28"/>
      <c r="N486" s="121">
        <v>0</v>
      </c>
      <c r="O486" s="121">
        <v>65.201120000000003</v>
      </c>
      <c r="P486" s="121">
        <v>550.97843684210534</v>
      </c>
      <c r="Q486" s="131">
        <f>+N486+O486+P486</f>
        <v>616.17955684210528</v>
      </c>
    </row>
    <row r="487" spans="2:19" ht="26.25" customHeight="1" x14ac:dyDescent="0.25">
      <c r="B487" s="140" t="s">
        <v>285</v>
      </c>
      <c r="C487" s="139" t="s">
        <v>227</v>
      </c>
      <c r="D487" s="137" t="s">
        <v>2</v>
      </c>
      <c r="E487" s="138">
        <v>43362</v>
      </c>
      <c r="F487" s="137" t="s">
        <v>284</v>
      </c>
      <c r="G487" s="155" t="s">
        <v>283</v>
      </c>
      <c r="H487" s="155"/>
      <c r="I487" s="136">
        <v>7391.76</v>
      </c>
      <c r="J487" s="121">
        <f>((I487/30.4)*40)/12</f>
        <v>810.5</v>
      </c>
      <c r="K487" s="121">
        <f>(((I487/30.4)*20)*0.25)/12</f>
        <v>101.3125</v>
      </c>
      <c r="L487" s="121"/>
      <c r="M487" s="28"/>
      <c r="N487" s="121">
        <v>0</v>
      </c>
      <c r="O487" s="121">
        <v>65.201120000000003</v>
      </c>
      <c r="P487" s="121">
        <v>550.97843684210534</v>
      </c>
      <c r="Q487" s="131">
        <f>+N487+O487+P487</f>
        <v>616.17955684210528</v>
      </c>
    </row>
    <row r="488" spans="2:19" ht="29.25" customHeight="1" x14ac:dyDescent="0.25">
      <c r="B488" s="140" t="s">
        <v>282</v>
      </c>
      <c r="C488" s="139" t="s">
        <v>230</v>
      </c>
      <c r="D488" s="137" t="s">
        <v>2</v>
      </c>
      <c r="E488" s="138">
        <v>43632</v>
      </c>
      <c r="F488" s="137" t="s">
        <v>281</v>
      </c>
      <c r="G488" s="155" t="s">
        <v>280</v>
      </c>
      <c r="H488" s="155"/>
      <c r="I488" s="136">
        <v>3974.7999999999997</v>
      </c>
      <c r="J488" s="121">
        <f>((I488/30.4)*40)/12</f>
        <v>435.83333333333331</v>
      </c>
      <c r="K488" s="121">
        <f>(((I488/30.4)*20)*0.25)/12</f>
        <v>54.479166666666664</v>
      </c>
      <c r="L488" s="121">
        <v>151.97023263157899</v>
      </c>
      <c r="M488" s="28"/>
      <c r="N488" s="121">
        <v>0</v>
      </c>
      <c r="O488" s="121">
        <v>14.374933333333393</v>
      </c>
      <c r="P488" s="121"/>
      <c r="Q488" s="131">
        <f>+N488+O488+P488</f>
        <v>14.374933333333393</v>
      </c>
    </row>
    <row r="489" spans="2:19" ht="18" customHeight="1" x14ac:dyDescent="0.25">
      <c r="B489" s="140" t="s">
        <v>279</v>
      </c>
      <c r="C489" s="139" t="s">
        <v>230</v>
      </c>
      <c r="D489" s="137" t="s">
        <v>2</v>
      </c>
      <c r="E489" s="138">
        <v>43648</v>
      </c>
      <c r="F489" s="137" t="s">
        <v>278</v>
      </c>
      <c r="G489" s="155" t="s">
        <v>277</v>
      </c>
      <c r="H489" s="155"/>
      <c r="I489" s="136">
        <v>4236.24</v>
      </c>
      <c r="J489" s="121">
        <f>((I489/30.4)*40)/12</f>
        <v>464.5</v>
      </c>
      <c r="K489" s="121">
        <f>(((I489/30.4)*20)*0.25)/12</f>
        <v>58.0625</v>
      </c>
      <c r="L489" s="121">
        <v>135.45919263157899</v>
      </c>
      <c r="M489" s="28"/>
      <c r="N489" s="121">
        <v>0</v>
      </c>
      <c r="O489" s="121">
        <v>16.209600000000016</v>
      </c>
      <c r="P489" s="121"/>
      <c r="Q489" s="131">
        <f>+N489+O489+P489</f>
        <v>16.209600000000016</v>
      </c>
    </row>
    <row r="490" spans="2:19" ht="18" customHeight="1" x14ac:dyDescent="0.25">
      <c r="B490" s="140" t="s">
        <v>276</v>
      </c>
      <c r="C490" s="139" t="s">
        <v>227</v>
      </c>
      <c r="D490" s="137" t="s">
        <v>2</v>
      </c>
      <c r="E490" s="138">
        <v>43662</v>
      </c>
      <c r="F490" s="137" t="s">
        <v>275</v>
      </c>
      <c r="G490" s="155" t="s">
        <v>274</v>
      </c>
      <c r="H490" s="155"/>
      <c r="I490" s="136">
        <v>7391.76</v>
      </c>
      <c r="J490" s="121">
        <f>((I490/30.4)*40)/12</f>
        <v>810.5</v>
      </c>
      <c r="K490" s="121">
        <f>(((I490/30.4)*20)*0.25)/12</f>
        <v>101.3125</v>
      </c>
      <c r="L490" s="28"/>
      <c r="M490" s="28"/>
      <c r="N490" s="121">
        <v>0</v>
      </c>
      <c r="O490" s="121">
        <v>65.201120000000003</v>
      </c>
      <c r="P490" s="121">
        <v>550.97843684210534</v>
      </c>
      <c r="Q490" s="131">
        <f>+N490+O490+P490</f>
        <v>616.17955684210528</v>
      </c>
    </row>
    <row r="491" spans="2:19" ht="18" customHeight="1" x14ac:dyDescent="0.25">
      <c r="B491" s="140" t="s">
        <v>273</v>
      </c>
      <c r="C491" s="139" t="s">
        <v>272</v>
      </c>
      <c r="D491" s="137" t="s">
        <v>2</v>
      </c>
      <c r="E491" s="138">
        <v>43678</v>
      </c>
      <c r="F491" s="137" t="s">
        <v>271</v>
      </c>
      <c r="G491" s="155" t="s">
        <v>270</v>
      </c>
      <c r="H491" s="155"/>
      <c r="I491" s="136">
        <v>8552.735999999999</v>
      </c>
      <c r="J491" s="121">
        <f>((I491/30.4)*40)/12</f>
        <v>937.79999999999984</v>
      </c>
      <c r="K491" s="121">
        <f>(((I491/30.4)*20)*0.25)/12</f>
        <v>117.22499999999998</v>
      </c>
      <c r="L491" s="28"/>
      <c r="M491" s="28"/>
      <c r="N491" s="121">
        <v>9.9517467780471449</v>
      </c>
      <c r="O491" s="121">
        <v>106.57000679824557</v>
      </c>
      <c r="P491" s="121">
        <v>675.63059684210521</v>
      </c>
      <c r="Q491" s="131">
        <f>+N491+O491+P491</f>
        <v>792.15235041839787</v>
      </c>
    </row>
    <row r="492" spans="2:19" ht="36.75" customHeight="1" x14ac:dyDescent="0.25">
      <c r="B492" s="140" t="s">
        <v>269</v>
      </c>
      <c r="C492" s="139" t="s">
        <v>268</v>
      </c>
      <c r="D492" s="137" t="s">
        <v>2</v>
      </c>
      <c r="E492" s="138">
        <v>43739</v>
      </c>
      <c r="F492" s="137" t="s">
        <v>267</v>
      </c>
      <c r="G492" s="155" t="s">
        <v>266</v>
      </c>
      <c r="H492" s="155"/>
      <c r="I492" s="136">
        <v>6615.9519999999993</v>
      </c>
      <c r="J492" s="121">
        <f>((I492/30.4)*40)/12</f>
        <v>725.43333333333339</v>
      </c>
      <c r="K492" s="121">
        <f>(((I492/30.4)*20)*0.25)/12</f>
        <v>90.679166666666674</v>
      </c>
      <c r="L492" s="28"/>
      <c r="M492" s="28"/>
      <c r="N492" s="121">
        <v>0</v>
      </c>
      <c r="O492" s="121">
        <v>55.945866666666738</v>
      </c>
      <c r="P492" s="121">
        <v>217.47720947368416</v>
      </c>
      <c r="Q492" s="131">
        <f>+N492+O492+P492</f>
        <v>273.42307614035087</v>
      </c>
    </row>
    <row r="493" spans="2:19" ht="14.25" x14ac:dyDescent="0.25">
      <c r="B493" s="154" t="s">
        <v>265</v>
      </c>
      <c r="C493" s="155" t="s">
        <v>264</v>
      </c>
      <c r="D493" s="151" t="s">
        <v>2</v>
      </c>
      <c r="E493" s="152">
        <v>41015</v>
      </c>
      <c r="F493" s="151" t="s">
        <v>263</v>
      </c>
      <c r="G493" s="151" t="s">
        <v>262</v>
      </c>
      <c r="H493" s="151"/>
      <c r="I493" s="30">
        <v>3426.9919999999997</v>
      </c>
      <c r="J493" s="121">
        <f>((I493/30.4)*40)/12</f>
        <v>375.76666666666665</v>
      </c>
      <c r="K493" s="121">
        <f>(((I493/30.4)*20)*0.25)/12</f>
        <v>46.970833333333331</v>
      </c>
      <c r="L493" s="28">
        <v>210.403057894737</v>
      </c>
      <c r="M493" s="28"/>
      <c r="N493" s="28">
        <v>0</v>
      </c>
      <c r="O493" s="28">
        <v>10.530666666666667</v>
      </c>
      <c r="P493" s="28"/>
      <c r="Q493" s="27">
        <f>+N493+O493+P493</f>
        <v>10.530666666666667</v>
      </c>
      <c r="S493" s="71"/>
    </row>
    <row r="494" spans="2:19" ht="14.25" x14ac:dyDescent="0.25">
      <c r="B494" s="154" t="s">
        <v>261</v>
      </c>
      <c r="C494" s="155" t="s">
        <v>260</v>
      </c>
      <c r="D494" s="151" t="s">
        <v>2</v>
      </c>
      <c r="E494" s="138">
        <v>41015</v>
      </c>
      <c r="F494" s="38" t="s">
        <v>259</v>
      </c>
      <c r="G494" s="151" t="s">
        <v>258</v>
      </c>
      <c r="H494" s="151"/>
      <c r="I494" s="30">
        <v>11273.231999999998</v>
      </c>
      <c r="J494" s="121">
        <f>((I494/30.4)*40)/12</f>
        <v>1236.0999999999999</v>
      </c>
      <c r="K494" s="121">
        <f>(((I494/30.4)*20)*0.25)/12</f>
        <v>154.51249999999999</v>
      </c>
      <c r="L494" s="121"/>
      <c r="M494" s="28"/>
      <c r="N494" s="28">
        <v>23.233816817867069</v>
      </c>
      <c r="O494" s="28">
        <v>188.44738234649091</v>
      </c>
      <c r="P494" s="28">
        <v>1124.8555642105262</v>
      </c>
      <c r="Q494" s="27">
        <f>+N494+O494+P494</f>
        <v>1336.5367633748842</v>
      </c>
      <c r="S494" s="71"/>
    </row>
    <row r="495" spans="2:19" ht="14.25" x14ac:dyDescent="0.25">
      <c r="B495" s="154" t="s">
        <v>257</v>
      </c>
      <c r="C495" s="155" t="s">
        <v>230</v>
      </c>
      <c r="D495" s="151" t="s">
        <v>2</v>
      </c>
      <c r="E495" s="152">
        <v>43850</v>
      </c>
      <c r="F495" s="38" t="s">
        <v>256</v>
      </c>
      <c r="G495" s="151" t="s">
        <v>255</v>
      </c>
      <c r="H495" s="151"/>
      <c r="I495" s="30">
        <v>4236.24</v>
      </c>
      <c r="J495" s="121">
        <f>((I495/30.4)*40)/12</f>
        <v>464.5</v>
      </c>
      <c r="K495" s="121">
        <f>(((I495/30.4)*20)*0.25)/12</f>
        <v>58.0625</v>
      </c>
      <c r="L495" s="28">
        <v>135.45919263157899</v>
      </c>
      <c r="M495" s="28"/>
      <c r="N495" s="28">
        <v>0</v>
      </c>
      <c r="O495" s="28">
        <v>16.209600000000016</v>
      </c>
      <c r="P495" s="28"/>
      <c r="Q495" s="27">
        <f>+N495+O495+P495</f>
        <v>16.209600000000016</v>
      </c>
      <c r="S495" s="71"/>
    </row>
    <row r="496" spans="2:19" ht="14.25" x14ac:dyDescent="0.25">
      <c r="B496" s="167" t="s">
        <v>254</v>
      </c>
      <c r="C496" s="155" t="s">
        <v>227</v>
      </c>
      <c r="D496" s="151" t="s">
        <v>2</v>
      </c>
      <c r="E496" s="166">
        <v>43891</v>
      </c>
      <c r="F496" s="38" t="s">
        <v>253</v>
      </c>
      <c r="G496" s="151" t="s">
        <v>252</v>
      </c>
      <c r="H496" s="151"/>
      <c r="I496" s="28">
        <v>7391.76</v>
      </c>
      <c r="J496" s="121">
        <f>((I496/30.4)*40)/12</f>
        <v>810.5</v>
      </c>
      <c r="K496" s="121">
        <f>(((I496/30.4)*20)*0.25)/12</f>
        <v>101.3125</v>
      </c>
      <c r="L496" s="28"/>
      <c r="M496" s="28"/>
      <c r="N496" s="28">
        <v>0</v>
      </c>
      <c r="O496" s="28">
        <v>65.201120000000003</v>
      </c>
      <c r="P496" s="28">
        <v>550.97843684210534</v>
      </c>
      <c r="Q496" s="27">
        <f>+N496+O496+P496</f>
        <v>616.17955684210528</v>
      </c>
    </row>
    <row r="497" spans="2:17" ht="18" customHeight="1" x14ac:dyDescent="0.25">
      <c r="B497" s="140" t="s">
        <v>251</v>
      </c>
      <c r="C497" s="155" t="s">
        <v>227</v>
      </c>
      <c r="D497" s="137" t="s">
        <v>2</v>
      </c>
      <c r="E497" s="138">
        <v>43967</v>
      </c>
      <c r="F497" s="137" t="s">
        <v>250</v>
      </c>
      <c r="G497" s="155" t="s">
        <v>249</v>
      </c>
      <c r="H497" s="155"/>
      <c r="I497" s="136">
        <v>5044.8799999999992</v>
      </c>
      <c r="J497" s="121">
        <f>((I497/30.4)*40)/12</f>
        <v>553.16666666666663</v>
      </c>
      <c r="K497" s="121">
        <f>(((I497/30.4)*20)*0.25)/12</f>
        <v>69.145833333333329</v>
      </c>
      <c r="L497" s="121">
        <v>21.597757894736901</v>
      </c>
      <c r="M497" s="28"/>
      <c r="N497" s="121">
        <v>0</v>
      </c>
      <c r="O497" s="121">
        <v>37.203253333333379</v>
      </c>
      <c r="P497" s="121"/>
      <c r="Q497" s="131">
        <f>+N497+O497+P497</f>
        <v>37.203253333333379</v>
      </c>
    </row>
    <row r="498" spans="2:17" ht="28.5" customHeight="1" x14ac:dyDescent="0.25">
      <c r="B498" s="140" t="s">
        <v>248</v>
      </c>
      <c r="C498" s="155" t="s">
        <v>247</v>
      </c>
      <c r="D498" s="137" t="s">
        <v>2</v>
      </c>
      <c r="E498" s="138">
        <v>43985</v>
      </c>
      <c r="F498" s="137" t="s">
        <v>246</v>
      </c>
      <c r="G498" s="155" t="s">
        <v>245</v>
      </c>
      <c r="H498" s="155"/>
      <c r="I498" s="136">
        <v>8552.735999999999</v>
      </c>
      <c r="J498" s="121">
        <f>((I498/30.4)*40)/12</f>
        <v>937.79999999999984</v>
      </c>
      <c r="K498" s="121">
        <f>(((I498/30.4)*20)*0.25)/12</f>
        <v>117.22499999999998</v>
      </c>
      <c r="L498" s="28"/>
      <c r="M498" s="28"/>
      <c r="N498" s="121">
        <v>9.9517467780471449</v>
      </c>
      <c r="O498" s="121">
        <v>106.57000679824557</v>
      </c>
      <c r="P498" s="121">
        <v>675.63059684210521</v>
      </c>
      <c r="Q498" s="131">
        <f>+N498+O498+P498</f>
        <v>792.15235041839787</v>
      </c>
    </row>
    <row r="499" spans="2:17" ht="18" customHeight="1" x14ac:dyDescent="0.25">
      <c r="B499" s="140" t="s">
        <v>244</v>
      </c>
      <c r="C499" s="155" t="s">
        <v>227</v>
      </c>
      <c r="D499" s="137" t="s">
        <v>2</v>
      </c>
      <c r="E499" s="138">
        <v>44047</v>
      </c>
      <c r="F499" s="137" t="s">
        <v>243</v>
      </c>
      <c r="G499" s="155" t="s">
        <v>242</v>
      </c>
      <c r="H499" s="155"/>
      <c r="I499" s="136">
        <v>7391.76</v>
      </c>
      <c r="J499" s="121">
        <f>((I499/30.4)*40)/12</f>
        <v>810.5</v>
      </c>
      <c r="K499" s="121">
        <f>(((I499/30.4)*20)*0.25)/12</f>
        <v>101.3125</v>
      </c>
      <c r="L499" s="121">
        <v>210.406897894737</v>
      </c>
      <c r="M499" s="28"/>
      <c r="N499" s="121">
        <v>0</v>
      </c>
      <c r="O499" s="121">
        <v>65.201120000000003</v>
      </c>
      <c r="P499" s="121">
        <v>550.97843684210534</v>
      </c>
      <c r="Q499" s="131">
        <f>+N499+O499+P499</f>
        <v>616.17955684210528</v>
      </c>
    </row>
    <row r="500" spans="2:17" ht="18" customHeight="1" x14ac:dyDescent="0.25">
      <c r="B500" s="167" t="s">
        <v>241</v>
      </c>
      <c r="C500" s="155" t="s">
        <v>240</v>
      </c>
      <c r="D500" s="155" t="s">
        <v>2</v>
      </c>
      <c r="E500" s="184">
        <v>44090</v>
      </c>
      <c r="F500" s="155" t="s">
        <v>239</v>
      </c>
      <c r="G500" s="155" t="s">
        <v>238</v>
      </c>
      <c r="H500" s="155"/>
      <c r="I500" s="136">
        <v>3894.24</v>
      </c>
      <c r="J500" s="121">
        <f>((I500/30.4)*40)/12</f>
        <v>427</v>
      </c>
      <c r="K500" s="121">
        <f>(((I500/30.4)*20)*0.25)/12</f>
        <v>53.375</v>
      </c>
      <c r="L500" s="121">
        <v>157.050552631579</v>
      </c>
      <c r="M500" s="28"/>
      <c r="N500" s="121">
        <v>0</v>
      </c>
      <c r="O500" s="121">
        <v>13.809599999999998</v>
      </c>
      <c r="P500" s="121"/>
      <c r="Q500" s="131">
        <f>+N500+O500+P500</f>
        <v>13.809599999999998</v>
      </c>
    </row>
    <row r="501" spans="2:17" ht="18" customHeight="1" x14ac:dyDescent="0.25">
      <c r="B501" s="140" t="s">
        <v>237</v>
      </c>
      <c r="C501" s="155" t="s">
        <v>212</v>
      </c>
      <c r="D501" s="137" t="s">
        <v>2</v>
      </c>
      <c r="E501" s="138">
        <v>44090</v>
      </c>
      <c r="F501" s="137" t="s">
        <v>236</v>
      </c>
      <c r="G501" s="155" t="s">
        <v>235</v>
      </c>
      <c r="H501" s="155"/>
      <c r="I501" s="136">
        <v>3894.24</v>
      </c>
      <c r="J501" s="121">
        <f>((I501/30.4)*40)/12</f>
        <v>427</v>
      </c>
      <c r="K501" s="121">
        <f>(((I501/30.4)*20)*0.25)/12</f>
        <v>53.375</v>
      </c>
      <c r="L501" s="121">
        <v>157.050552631579</v>
      </c>
      <c r="M501" s="28"/>
      <c r="N501" s="121">
        <v>0</v>
      </c>
      <c r="O501" s="121">
        <v>13.809599999999998</v>
      </c>
      <c r="P501" s="121"/>
      <c r="Q501" s="131">
        <f>+N501+O501+P501</f>
        <v>13.809599999999998</v>
      </c>
    </row>
    <row r="502" spans="2:17" ht="18" customHeight="1" x14ac:dyDescent="0.25">
      <c r="B502" s="140" t="s">
        <v>234</v>
      </c>
      <c r="C502" s="123" t="s">
        <v>227</v>
      </c>
      <c r="D502" s="181" t="s">
        <v>2</v>
      </c>
      <c r="E502" s="138">
        <v>44136</v>
      </c>
      <c r="F502" s="181" t="s">
        <v>233</v>
      </c>
      <c r="G502" s="123" t="s">
        <v>232</v>
      </c>
      <c r="H502" s="123"/>
      <c r="I502" s="136">
        <v>7391.76</v>
      </c>
      <c r="J502" s="121">
        <f>((I502/30.4)*40)/12</f>
        <v>810.5</v>
      </c>
      <c r="K502" s="121">
        <f>(((I502/30.4)*20)*0.25)/12</f>
        <v>101.3125</v>
      </c>
      <c r="L502" s="28"/>
      <c r="M502" s="28"/>
      <c r="N502" s="121">
        <v>0</v>
      </c>
      <c r="O502" s="121">
        <v>65.201120000000003</v>
      </c>
      <c r="P502" s="121">
        <v>550.97843684210534</v>
      </c>
      <c r="Q502" s="131">
        <f>+N502+O502+P502</f>
        <v>616.17955684210528</v>
      </c>
    </row>
    <row r="503" spans="2:17" ht="27" customHeight="1" x14ac:dyDescent="0.25">
      <c r="B503" s="183" t="s">
        <v>231</v>
      </c>
      <c r="C503" s="123" t="s">
        <v>230</v>
      </c>
      <c r="D503" s="181" t="s">
        <v>2</v>
      </c>
      <c r="E503" s="182">
        <v>44120</v>
      </c>
      <c r="F503" s="181" t="s">
        <v>229</v>
      </c>
      <c r="G503" s="123" t="s">
        <v>228</v>
      </c>
      <c r="H503" s="123"/>
      <c r="I503" s="180">
        <v>3894.24</v>
      </c>
      <c r="J503" s="121">
        <f>((I503/30.4)*40)/12</f>
        <v>427</v>
      </c>
      <c r="K503" s="121">
        <f>(((I503/30.4)*20)*0.25)/12</f>
        <v>53.375</v>
      </c>
      <c r="L503" s="121">
        <v>157.050552631579</v>
      </c>
      <c r="M503" s="105"/>
      <c r="N503" s="106">
        <v>0</v>
      </c>
      <c r="O503" s="106">
        <v>13.809599999999998</v>
      </c>
      <c r="P503" s="106"/>
      <c r="Q503" s="131">
        <f>+N503+O503+P503</f>
        <v>13.809599999999998</v>
      </c>
    </row>
    <row r="504" spans="2:17" ht="18" customHeight="1" x14ac:dyDescent="0.25">
      <c r="B504" s="183" t="s">
        <v>39</v>
      </c>
      <c r="C504" s="123" t="s">
        <v>227</v>
      </c>
      <c r="D504" s="181" t="s">
        <v>2</v>
      </c>
      <c r="E504" s="182">
        <v>44197</v>
      </c>
      <c r="F504" s="181"/>
      <c r="G504" s="123"/>
      <c r="H504" s="123"/>
      <c r="I504" s="180">
        <v>7391.76</v>
      </c>
      <c r="J504" s="121">
        <f>((I504/30.4)*40)/12</f>
        <v>810.5</v>
      </c>
      <c r="K504" s="121">
        <f>(((I504/30.4)*20)*0.25)/12</f>
        <v>101.3125</v>
      </c>
      <c r="L504" s="105"/>
      <c r="M504" s="105"/>
      <c r="N504" s="106">
        <v>0</v>
      </c>
      <c r="O504" s="106">
        <v>65.201120000000003</v>
      </c>
      <c r="P504" s="106">
        <v>550.97843684210534</v>
      </c>
      <c r="Q504" s="131">
        <f>+N504+O504+P504</f>
        <v>616.17955684210528</v>
      </c>
    </row>
    <row r="505" spans="2:17" ht="18" customHeight="1" x14ac:dyDescent="0.25">
      <c r="B505" s="183" t="s">
        <v>39</v>
      </c>
      <c r="C505" s="123" t="s">
        <v>227</v>
      </c>
      <c r="D505" s="181" t="s">
        <v>2</v>
      </c>
      <c r="E505" s="182">
        <v>44197</v>
      </c>
      <c r="F505" s="181"/>
      <c r="G505" s="123"/>
      <c r="H505" s="123"/>
      <c r="I505" s="180">
        <v>7391.76</v>
      </c>
      <c r="J505" s="121">
        <f>((I505/30.4)*40)/12</f>
        <v>810.5</v>
      </c>
      <c r="K505" s="121">
        <f>(((I505/30.4)*20)*0.25)/12</f>
        <v>101.3125</v>
      </c>
      <c r="L505" s="105"/>
      <c r="M505" s="105"/>
      <c r="N505" s="106">
        <v>0</v>
      </c>
      <c r="O505" s="106">
        <v>65.201120000000003</v>
      </c>
      <c r="P505" s="106">
        <v>550.97843684210534</v>
      </c>
      <c r="Q505" s="131">
        <f>+N505+O505+P505</f>
        <v>616.17955684210528</v>
      </c>
    </row>
    <row r="506" spans="2:17" ht="18" customHeight="1" x14ac:dyDescent="0.25">
      <c r="B506" s="183" t="s">
        <v>39</v>
      </c>
      <c r="C506" s="123" t="s">
        <v>226</v>
      </c>
      <c r="D506" s="181" t="s">
        <v>2</v>
      </c>
      <c r="E506" s="182">
        <v>44197</v>
      </c>
      <c r="F506" s="181"/>
      <c r="G506" s="123"/>
      <c r="H506" s="123"/>
      <c r="I506" s="180">
        <v>7391.76</v>
      </c>
      <c r="J506" s="121">
        <f>((I506/30.4)*40)/12</f>
        <v>810.5</v>
      </c>
      <c r="K506" s="121">
        <f>(((I506/30.4)*20)*0.25)/12</f>
        <v>101.3125</v>
      </c>
      <c r="L506" s="105"/>
      <c r="M506" s="105"/>
      <c r="N506" s="106">
        <v>0</v>
      </c>
      <c r="O506" s="106">
        <v>65.201120000000003</v>
      </c>
      <c r="P506" s="106">
        <v>550.97843684210534</v>
      </c>
      <c r="Q506" s="131">
        <f>+N506+O506+P506</f>
        <v>616.17955684210528</v>
      </c>
    </row>
    <row r="507" spans="2:17" ht="15" thickBot="1" x14ac:dyDescent="0.3">
      <c r="B507" s="86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179"/>
    </row>
    <row r="508" spans="2:17" ht="15" thickBot="1" x14ac:dyDescent="0.3">
      <c r="B508" s="10"/>
      <c r="C508" s="10"/>
      <c r="D508" s="95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</row>
    <row r="509" spans="2:17" ht="12.75" customHeight="1" x14ac:dyDescent="0.25">
      <c r="B509" s="10"/>
      <c r="C509" s="10"/>
      <c r="D509" s="17"/>
      <c r="E509" s="16" t="s">
        <v>1</v>
      </c>
      <c r="F509" s="15"/>
      <c r="G509" s="14"/>
      <c r="H509" s="13"/>
      <c r="I509" s="12">
        <f>SUM(I463:I507)</f>
        <v>279310.94400000002</v>
      </c>
      <c r="J509" s="12">
        <f>SUM(J463:J507)</f>
        <v>30626.199999999997</v>
      </c>
      <c r="K509" s="12">
        <f>SUM(K463:K507)</f>
        <v>3828.2749999999996</v>
      </c>
      <c r="L509" s="12">
        <f>SUM(L463:L507)</f>
        <v>3200.9582936842125</v>
      </c>
      <c r="M509" s="12">
        <f>SUM(M463:M507)</f>
        <v>0</v>
      </c>
      <c r="N509" s="12">
        <f>SUM(N463:N507)</f>
        <v>130.86911226021448</v>
      </c>
      <c r="O509" s="12">
        <f>SUM(O463:O507)</f>
        <v>2548.5769239254391</v>
      </c>
      <c r="P509" s="12">
        <f>SUM(P463:P507)</f>
        <v>15257.394904736846</v>
      </c>
      <c r="Q509" s="12">
        <f>SUM(Q463:Q507)</f>
        <v>17920.631340922497</v>
      </c>
    </row>
    <row r="510" spans="2:17" ht="13.5" customHeight="1" thickBot="1" x14ac:dyDescent="0.3">
      <c r="B510" s="11"/>
      <c r="C510" s="10"/>
      <c r="D510" s="10"/>
      <c r="E510" s="9" t="s">
        <v>0</v>
      </c>
      <c r="F510" s="8"/>
      <c r="G510" s="7"/>
      <c r="H510" s="6"/>
      <c r="I510" s="5">
        <f>+I509*12</f>
        <v>3351731.3280000002</v>
      </c>
      <c r="J510" s="5">
        <f>+J509*12</f>
        <v>367514.39999999997</v>
      </c>
      <c r="K510" s="5">
        <f>+K509*12</f>
        <v>45939.299999999996</v>
      </c>
      <c r="L510" s="5">
        <f>+L509*12</f>
        <v>38411.499524210551</v>
      </c>
      <c r="M510" s="5"/>
      <c r="N510" s="5">
        <f>+N509*12</f>
        <v>1570.4293471225737</v>
      </c>
      <c r="O510" s="5">
        <f>+O509*12</f>
        <v>30582.923087105271</v>
      </c>
      <c r="P510" s="5">
        <f>+P509*12</f>
        <v>183088.73885684216</v>
      </c>
      <c r="Q510" s="4">
        <f>+Q509*12</f>
        <v>215047.57609106996</v>
      </c>
    </row>
    <row r="511" spans="2:17" ht="13.5" customHeight="1" x14ac:dyDescent="0.25">
      <c r="B511" s="11"/>
      <c r="C511" s="10"/>
      <c r="D511" s="10"/>
      <c r="E511" s="98"/>
      <c r="F511" s="98"/>
      <c r="G511" s="98"/>
      <c r="H511" s="10"/>
      <c r="I511" s="97"/>
      <c r="J511" s="97"/>
      <c r="K511" s="97"/>
      <c r="L511" s="97"/>
      <c r="M511" s="97"/>
      <c r="N511" s="97"/>
      <c r="O511" s="97"/>
      <c r="P511" s="97"/>
      <c r="Q511" s="97"/>
    </row>
    <row r="512" spans="2:17" ht="14.25" x14ac:dyDescent="0.25">
      <c r="B512" s="11"/>
      <c r="C512" s="10"/>
      <c r="D512" s="10"/>
      <c r="E512" s="98"/>
      <c r="F512" s="98"/>
      <c r="G512" s="10"/>
      <c r="H512" s="10"/>
      <c r="I512" s="97"/>
      <c r="J512" s="97"/>
      <c r="K512" s="97"/>
      <c r="L512" s="97"/>
      <c r="M512" s="97"/>
      <c r="N512" s="97"/>
      <c r="O512" s="97"/>
      <c r="P512" s="97"/>
      <c r="Q512" s="97"/>
    </row>
    <row r="513" spans="2:17" ht="15" thickBot="1" x14ac:dyDescent="0.3">
      <c r="B513" s="11"/>
      <c r="C513" s="10"/>
      <c r="D513" s="10"/>
      <c r="E513" s="98"/>
      <c r="F513" s="98"/>
      <c r="G513" s="10"/>
      <c r="H513" s="10"/>
      <c r="I513" s="97"/>
      <c r="J513" s="97"/>
      <c r="K513" s="97"/>
      <c r="L513" s="97"/>
      <c r="M513" s="97"/>
      <c r="N513" s="97"/>
      <c r="O513" s="97"/>
      <c r="P513" s="97"/>
      <c r="Q513" s="176"/>
    </row>
    <row r="514" spans="2:17" ht="14.25" x14ac:dyDescent="0.25">
      <c r="B514" s="70" t="s">
        <v>27</v>
      </c>
      <c r="C514" s="69"/>
      <c r="D514" s="68" t="s">
        <v>26</v>
      </c>
      <c r="E514" s="68"/>
      <c r="F514" s="68"/>
      <c r="G514" s="68"/>
      <c r="H514" s="68"/>
      <c r="I514" s="68"/>
      <c r="J514" s="68"/>
      <c r="K514" s="67" t="s">
        <v>25</v>
      </c>
      <c r="L514" s="67"/>
      <c r="M514" s="67"/>
      <c r="N514" s="67"/>
      <c r="O514" s="67"/>
      <c r="P514" s="67"/>
      <c r="Q514" s="66"/>
    </row>
    <row r="515" spans="2:17" ht="14.25" x14ac:dyDescent="0.25">
      <c r="B515" s="65" t="s">
        <v>24</v>
      </c>
      <c r="C515" s="64"/>
      <c r="D515" s="64"/>
      <c r="E515" s="64"/>
      <c r="F515" s="64"/>
      <c r="G515" s="64"/>
      <c r="H515" s="10"/>
      <c r="I515" s="61"/>
      <c r="J515" s="61"/>
      <c r="K515" s="61"/>
      <c r="L515" s="61"/>
      <c r="M515" s="61"/>
      <c r="N515" s="61"/>
      <c r="O515" s="61"/>
      <c r="P515" s="61"/>
      <c r="Q515" s="60"/>
    </row>
    <row r="516" spans="2:17" ht="14.25" x14ac:dyDescent="0.25">
      <c r="B516" s="65" t="s">
        <v>190</v>
      </c>
      <c r="C516" s="96"/>
      <c r="D516" s="96"/>
      <c r="E516" s="96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0"/>
    </row>
    <row r="517" spans="2:17" ht="15" thickBot="1" x14ac:dyDescent="0.3">
      <c r="B517" s="59" t="s">
        <v>81</v>
      </c>
      <c r="C517" s="58"/>
      <c r="D517" s="58"/>
      <c r="E517" s="58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6"/>
    </row>
    <row r="518" spans="2:17" ht="15" thickBot="1" x14ac:dyDescent="0.3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2:17" ht="14.25" x14ac:dyDescent="0.2">
      <c r="B519" s="55" t="s">
        <v>21</v>
      </c>
      <c r="C519" s="54" t="s">
        <v>20</v>
      </c>
      <c r="D519" s="54" t="s">
        <v>19</v>
      </c>
      <c r="E519" s="54" t="s">
        <v>18</v>
      </c>
      <c r="F519" s="54" t="s">
        <v>17</v>
      </c>
      <c r="G519" s="54" t="s">
        <v>16</v>
      </c>
      <c r="H519" s="53"/>
      <c r="I519" s="51" t="s">
        <v>15</v>
      </c>
      <c r="J519" s="51" t="s">
        <v>14</v>
      </c>
      <c r="K519" s="51" t="s">
        <v>13</v>
      </c>
      <c r="L519" s="51" t="s">
        <v>12</v>
      </c>
      <c r="M519" s="52"/>
      <c r="N519" s="51" t="s">
        <v>11</v>
      </c>
      <c r="O519" s="51" t="s">
        <v>10</v>
      </c>
      <c r="P519" s="51" t="s">
        <v>9</v>
      </c>
      <c r="Q519" s="50" t="s">
        <v>8</v>
      </c>
    </row>
    <row r="520" spans="2:17" ht="15" thickBot="1" x14ac:dyDescent="0.3">
      <c r="B520" s="49"/>
      <c r="C520" s="48"/>
      <c r="D520" s="48"/>
      <c r="E520" s="48"/>
      <c r="F520" s="48"/>
      <c r="G520" s="48"/>
      <c r="H520" s="47"/>
      <c r="I520" s="46"/>
      <c r="J520" s="46"/>
      <c r="K520" s="46"/>
      <c r="L520" s="46"/>
      <c r="M520" s="45"/>
      <c r="N520" s="44"/>
      <c r="O520" s="44"/>
      <c r="P520" s="44"/>
      <c r="Q520" s="43"/>
    </row>
    <row r="521" spans="2:17" ht="15" thickBot="1" x14ac:dyDescent="0.3">
      <c r="B521" s="10"/>
      <c r="C521" s="10"/>
      <c r="D521" s="95"/>
      <c r="E521" s="10"/>
      <c r="F521" s="10"/>
      <c r="G521" s="10"/>
      <c r="H521" s="10"/>
      <c r="I521" s="10"/>
      <c r="J521" s="10"/>
      <c r="K521" s="10"/>
      <c r="L521" s="20"/>
      <c r="M521" s="10"/>
      <c r="N521" s="10"/>
      <c r="O521" s="10"/>
      <c r="P521" s="10"/>
      <c r="Q521" s="10"/>
    </row>
    <row r="522" spans="2:17" ht="14.25" x14ac:dyDescent="0.25">
      <c r="B522" s="146" t="s">
        <v>225</v>
      </c>
      <c r="C522" s="145" t="s">
        <v>224</v>
      </c>
      <c r="D522" s="143" t="s">
        <v>2</v>
      </c>
      <c r="E522" s="144">
        <v>41092</v>
      </c>
      <c r="F522" s="115" t="s">
        <v>223</v>
      </c>
      <c r="G522" s="143" t="s">
        <v>222</v>
      </c>
      <c r="H522" s="143"/>
      <c r="I522" s="142">
        <v>10514.144</v>
      </c>
      <c r="J522" s="82">
        <f>((I522/30.4)*40)/12</f>
        <v>1152.8666666666668</v>
      </c>
      <c r="K522" s="82">
        <f>(((I522/30.4)*20)*0.25)/12</f>
        <v>144.10833333333335</v>
      </c>
      <c r="L522" s="113"/>
      <c r="M522" s="113"/>
      <c r="N522" s="82">
        <v>19.578559274007382</v>
      </c>
      <c r="O522" s="82">
        <v>168.74218666666687</v>
      </c>
      <c r="P522" s="82">
        <v>990.61684421052632</v>
      </c>
      <c r="Q522" s="141">
        <f>+N522+O522+P522</f>
        <v>1178.9375901512005</v>
      </c>
    </row>
    <row r="523" spans="2:17" ht="14.25" x14ac:dyDescent="0.25">
      <c r="B523" s="140" t="s">
        <v>221</v>
      </c>
      <c r="C523" s="139" t="s">
        <v>220</v>
      </c>
      <c r="D523" s="137" t="s">
        <v>2</v>
      </c>
      <c r="E523" s="138">
        <v>41015</v>
      </c>
      <c r="F523" s="38" t="s">
        <v>219</v>
      </c>
      <c r="G523" s="137" t="s">
        <v>218</v>
      </c>
      <c r="H523" s="137"/>
      <c r="I523" s="136">
        <v>9206.64</v>
      </c>
      <c r="J523" s="121">
        <f>((I523/30.4)*40)/12</f>
        <v>1009.5</v>
      </c>
      <c r="K523" s="121">
        <f>(((I523/30.4)*20)*0.25)/12</f>
        <v>126.1875</v>
      </c>
      <c r="L523" s="28"/>
      <c r="M523" s="28"/>
      <c r="N523" s="121">
        <v>13.153202158356416</v>
      </c>
      <c r="O523" s="121">
        <v>127.72399999999988</v>
      </c>
      <c r="P523" s="121">
        <v>775.01526315789488</v>
      </c>
      <c r="Q523" s="131">
        <f>+N523+O523+P523</f>
        <v>915.89246531625122</v>
      </c>
    </row>
    <row r="524" spans="2:17" ht="14.25" customHeight="1" thickBot="1" x14ac:dyDescent="0.25">
      <c r="B524" s="135"/>
      <c r="C524" s="134"/>
      <c r="D524" s="133"/>
      <c r="E524" s="101"/>
      <c r="F524" s="100"/>
      <c r="G524" s="133"/>
      <c r="H524" s="133"/>
      <c r="I524" s="132"/>
      <c r="J524" s="99"/>
      <c r="K524" s="99"/>
      <c r="L524" s="99"/>
      <c r="M524" s="99"/>
      <c r="N524" s="99"/>
      <c r="O524" s="99"/>
      <c r="P524" s="99"/>
      <c r="Q524" s="175"/>
    </row>
    <row r="525" spans="2:17" ht="15" thickBot="1" x14ac:dyDescent="0.3">
      <c r="B525" s="10"/>
      <c r="C525" s="10"/>
      <c r="D525" s="95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</row>
    <row r="526" spans="2:17" ht="12.75" customHeight="1" x14ac:dyDescent="0.25">
      <c r="B526" s="10"/>
      <c r="C526" s="10"/>
      <c r="D526" s="17"/>
      <c r="E526" s="16" t="s">
        <v>1</v>
      </c>
      <c r="F526" s="15"/>
      <c r="G526" s="14"/>
      <c r="H526" s="13"/>
      <c r="I526" s="12">
        <f>SUM(I522:I525)</f>
        <v>19720.784</v>
      </c>
      <c r="J526" s="12">
        <f>SUM(J522:J525)</f>
        <v>2162.3666666666668</v>
      </c>
      <c r="K526" s="12">
        <f>SUM(K522:K525)</f>
        <v>270.29583333333335</v>
      </c>
      <c r="L526" s="12">
        <f>SUM(L522:L525)</f>
        <v>0</v>
      </c>
      <c r="M526" s="12">
        <f>SUM(M522:M525)</f>
        <v>0</v>
      </c>
      <c r="N526" s="12">
        <f>SUM(N522:N525)</f>
        <v>32.731761432363797</v>
      </c>
      <c r="O526" s="12">
        <f>SUM(O522:O525)</f>
        <v>296.46618666666677</v>
      </c>
      <c r="P526" s="12">
        <f>SUM(P522:P525)</f>
        <v>1765.6321073684212</v>
      </c>
      <c r="Q526" s="12">
        <f>SUM(Q522:Q525)</f>
        <v>2094.8300554674515</v>
      </c>
    </row>
    <row r="527" spans="2:17" ht="13.5" customHeight="1" thickBot="1" x14ac:dyDescent="0.3">
      <c r="B527" s="11"/>
      <c r="C527" s="10"/>
      <c r="D527" s="10"/>
      <c r="E527" s="9" t="s">
        <v>0</v>
      </c>
      <c r="F527" s="8"/>
      <c r="G527" s="7"/>
      <c r="H527" s="6"/>
      <c r="I527" s="5">
        <f>+I526*12</f>
        <v>236649.408</v>
      </c>
      <c r="J527" s="5">
        <f>+J526*12</f>
        <v>25948.400000000001</v>
      </c>
      <c r="K527" s="5">
        <f>+K526*12</f>
        <v>3243.55</v>
      </c>
      <c r="L527" s="5">
        <f>+L526*12</f>
        <v>0</v>
      </c>
      <c r="M527" s="5"/>
      <c r="N527" s="5">
        <f>+N526*12</f>
        <v>392.78113718836556</v>
      </c>
      <c r="O527" s="5">
        <f>+O526*12</f>
        <v>3557.5942400000013</v>
      </c>
      <c r="P527" s="5">
        <f>+P526*12</f>
        <v>21187.585288421054</v>
      </c>
      <c r="Q527" s="4">
        <f>+Q526*12</f>
        <v>25137.960665609418</v>
      </c>
    </row>
    <row r="528" spans="2:17" ht="14.25" x14ac:dyDescent="0.25">
      <c r="B528" s="11"/>
      <c r="C528" s="10"/>
      <c r="D528" s="10"/>
      <c r="E528" s="98"/>
      <c r="F528" s="98"/>
      <c r="G528" s="10"/>
      <c r="H528" s="10"/>
      <c r="I528" s="97"/>
      <c r="J528" s="97"/>
      <c r="K528" s="97"/>
      <c r="L528" s="97"/>
      <c r="M528" s="97"/>
      <c r="N528" s="97"/>
      <c r="O528" s="97"/>
      <c r="P528" s="97"/>
      <c r="Q528" s="120"/>
    </row>
    <row r="529" spans="2:17" ht="14.25" x14ac:dyDescent="0.25">
      <c r="B529" s="11"/>
      <c r="C529" s="10"/>
      <c r="D529" s="10"/>
      <c r="E529" s="98"/>
      <c r="F529" s="98"/>
      <c r="G529" s="10"/>
      <c r="H529" s="10"/>
      <c r="I529" s="97"/>
      <c r="J529" s="97"/>
      <c r="K529" s="97"/>
      <c r="L529" s="97"/>
      <c r="M529" s="97"/>
      <c r="N529" s="97"/>
      <c r="O529" s="97"/>
      <c r="P529" s="97"/>
      <c r="Q529" s="97"/>
    </row>
    <row r="530" spans="2:17" ht="15" thickBot="1" x14ac:dyDescent="0.3">
      <c r="B530" s="11"/>
      <c r="C530" s="10"/>
      <c r="D530" s="10"/>
      <c r="E530" s="98"/>
      <c r="F530" s="98"/>
      <c r="G530" s="10"/>
      <c r="H530" s="10"/>
      <c r="I530" s="97"/>
      <c r="J530" s="97"/>
      <c r="K530" s="97"/>
      <c r="L530" s="97"/>
      <c r="M530" s="97"/>
      <c r="N530" s="97"/>
      <c r="O530" s="97"/>
      <c r="P530" s="97"/>
      <c r="Q530" s="97"/>
    </row>
    <row r="531" spans="2:17" ht="14.25" x14ac:dyDescent="0.25">
      <c r="B531" s="70" t="s">
        <v>27</v>
      </c>
      <c r="C531" s="69"/>
      <c r="D531" s="68" t="s">
        <v>26</v>
      </c>
      <c r="E531" s="68"/>
      <c r="F531" s="68"/>
      <c r="G531" s="68"/>
      <c r="H531" s="68"/>
      <c r="I531" s="68"/>
      <c r="J531" s="68"/>
      <c r="K531" s="67" t="s">
        <v>25</v>
      </c>
      <c r="L531" s="67"/>
      <c r="M531" s="67"/>
      <c r="N531" s="67"/>
      <c r="O531" s="67"/>
      <c r="P531" s="67"/>
      <c r="Q531" s="66"/>
    </row>
    <row r="532" spans="2:17" ht="14.25" x14ac:dyDescent="0.25">
      <c r="B532" s="65" t="s">
        <v>24</v>
      </c>
      <c r="C532" s="64"/>
      <c r="D532" s="64"/>
      <c r="E532" s="64"/>
      <c r="F532" s="64"/>
      <c r="G532" s="64"/>
      <c r="H532" s="10"/>
      <c r="I532" s="61"/>
      <c r="J532" s="61"/>
      <c r="K532" s="61"/>
      <c r="L532" s="61"/>
      <c r="M532" s="61"/>
      <c r="N532" s="61"/>
      <c r="O532" s="61"/>
      <c r="P532" s="61"/>
      <c r="Q532" s="60"/>
    </row>
    <row r="533" spans="2:17" ht="14.25" x14ac:dyDescent="0.25">
      <c r="B533" s="65" t="s">
        <v>190</v>
      </c>
      <c r="C533" s="96"/>
      <c r="D533" s="96"/>
      <c r="E533" s="96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0"/>
    </row>
    <row r="534" spans="2:17" ht="15" thickBot="1" x14ac:dyDescent="0.3">
      <c r="B534" s="59" t="s">
        <v>81</v>
      </c>
      <c r="C534" s="58"/>
      <c r="D534" s="58"/>
      <c r="E534" s="58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6"/>
    </row>
    <row r="535" spans="2:17" ht="15" thickBot="1" x14ac:dyDescent="0.3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2:17" ht="14.25" x14ac:dyDescent="0.2">
      <c r="B536" s="55" t="s">
        <v>21</v>
      </c>
      <c r="C536" s="54" t="s">
        <v>20</v>
      </c>
      <c r="D536" s="54" t="s">
        <v>19</v>
      </c>
      <c r="E536" s="54" t="s">
        <v>18</v>
      </c>
      <c r="F536" s="54" t="s">
        <v>17</v>
      </c>
      <c r="G536" s="54" t="s">
        <v>16</v>
      </c>
      <c r="H536" s="53"/>
      <c r="I536" s="51" t="s">
        <v>15</v>
      </c>
      <c r="J536" s="51" t="s">
        <v>14</v>
      </c>
      <c r="K536" s="51" t="s">
        <v>13</v>
      </c>
      <c r="L536" s="51" t="s">
        <v>12</v>
      </c>
      <c r="M536" s="52"/>
      <c r="N536" s="51" t="s">
        <v>11</v>
      </c>
      <c r="O536" s="51" t="s">
        <v>10</v>
      </c>
      <c r="P536" s="51" t="s">
        <v>9</v>
      </c>
      <c r="Q536" s="50" t="s">
        <v>8</v>
      </c>
    </row>
    <row r="537" spans="2:17" ht="15" thickBot="1" x14ac:dyDescent="0.3">
      <c r="B537" s="49"/>
      <c r="C537" s="48"/>
      <c r="D537" s="48"/>
      <c r="E537" s="48"/>
      <c r="F537" s="48"/>
      <c r="G537" s="48"/>
      <c r="H537" s="47"/>
      <c r="I537" s="46"/>
      <c r="J537" s="46"/>
      <c r="K537" s="46"/>
      <c r="L537" s="46"/>
      <c r="M537" s="45"/>
      <c r="N537" s="44"/>
      <c r="O537" s="44"/>
      <c r="P537" s="44"/>
      <c r="Q537" s="43"/>
    </row>
    <row r="538" spans="2:17" ht="15" thickBot="1" x14ac:dyDescent="0.3">
      <c r="B538" s="10"/>
      <c r="C538" s="10"/>
      <c r="D538" s="95"/>
      <c r="E538" s="10"/>
      <c r="F538" s="10"/>
      <c r="G538" s="10"/>
      <c r="H538" s="10"/>
      <c r="I538" s="10"/>
      <c r="J538" s="10"/>
      <c r="K538" s="10"/>
      <c r="L538" s="20"/>
      <c r="M538" s="10"/>
      <c r="N538" s="10"/>
      <c r="O538" s="10"/>
      <c r="P538" s="10"/>
      <c r="Q538" s="10"/>
    </row>
    <row r="539" spans="2:17" ht="14.25" x14ac:dyDescent="0.25">
      <c r="B539" s="146" t="s">
        <v>217</v>
      </c>
      <c r="C539" s="145" t="s">
        <v>216</v>
      </c>
      <c r="D539" s="143" t="s">
        <v>202</v>
      </c>
      <c r="E539" s="144">
        <v>36161</v>
      </c>
      <c r="F539" s="115" t="s">
        <v>215</v>
      </c>
      <c r="G539" s="143" t="s">
        <v>214</v>
      </c>
      <c r="H539" s="143"/>
      <c r="I539" s="142">
        <v>5748.9440000000004</v>
      </c>
      <c r="J539" s="82">
        <f>((I539/30.4)*40)/12</f>
        <v>630.36666666666667</v>
      </c>
      <c r="K539" s="82">
        <f>(((I539/30.4)*20)*0.25)/12</f>
        <v>78.795833333333334</v>
      </c>
      <c r="L539" s="113"/>
      <c r="M539" s="113"/>
      <c r="N539" s="82">
        <v>0</v>
      </c>
      <c r="O539" s="82">
        <v>45.602613333333373</v>
      </c>
      <c r="P539" s="82">
        <v>83.838587368421159</v>
      </c>
      <c r="Q539" s="141">
        <f>+N539+O539+P539</f>
        <v>129.44120070175452</v>
      </c>
    </row>
    <row r="540" spans="2:17" ht="14.25" x14ac:dyDescent="0.25">
      <c r="B540" s="140" t="s">
        <v>213</v>
      </c>
      <c r="C540" s="139" t="s">
        <v>212</v>
      </c>
      <c r="D540" s="137" t="s">
        <v>202</v>
      </c>
      <c r="E540" s="138">
        <v>39508</v>
      </c>
      <c r="F540" s="38" t="s">
        <v>211</v>
      </c>
      <c r="G540" s="137" t="s">
        <v>210</v>
      </c>
      <c r="H540" s="137"/>
      <c r="I540" s="136">
        <v>3426.9919999999997</v>
      </c>
      <c r="J540" s="121">
        <f>((I540/30.4)*40)/12</f>
        <v>375.76666666666665</v>
      </c>
      <c r="K540" s="121">
        <f>(((I540/30.4)*20)*0.25)/12</f>
        <v>46.970833333333331</v>
      </c>
      <c r="L540" s="121">
        <v>210.406897894737</v>
      </c>
      <c r="M540" s="28"/>
      <c r="N540" s="121">
        <v>0</v>
      </c>
      <c r="O540" s="121">
        <v>10.530666666666667</v>
      </c>
      <c r="P540" s="121"/>
      <c r="Q540" s="131">
        <f>+N540+O540+P540</f>
        <v>10.530666666666667</v>
      </c>
    </row>
    <row r="541" spans="2:17" ht="14.25" x14ac:dyDescent="0.2">
      <c r="B541" s="140" t="s">
        <v>209</v>
      </c>
      <c r="C541" s="139" t="s">
        <v>195</v>
      </c>
      <c r="D541" s="137" t="s">
        <v>2</v>
      </c>
      <c r="E541" s="138">
        <v>41015</v>
      </c>
      <c r="F541" s="38" t="s">
        <v>208</v>
      </c>
      <c r="G541" s="137" t="s">
        <v>207</v>
      </c>
      <c r="H541" s="137"/>
      <c r="I541" s="136">
        <v>6666.1120000000001</v>
      </c>
      <c r="J541" s="121">
        <f>((I541/30.4)*40)/12</f>
        <v>730.93333333333339</v>
      </c>
      <c r="K541" s="121">
        <f>(((I541/30.4)*20)*0.25)/12</f>
        <v>91.366666666666674</v>
      </c>
      <c r="L541" s="121"/>
      <c r="M541" s="121"/>
      <c r="N541" s="121">
        <v>0</v>
      </c>
      <c r="O541" s="121">
        <v>56.544266666666694</v>
      </c>
      <c r="P541" s="121">
        <v>222.86280947368428</v>
      </c>
      <c r="Q541" s="131">
        <f>+N541+O541+P541</f>
        <v>279.40707614035097</v>
      </c>
    </row>
    <row r="542" spans="2:17" ht="13.5" customHeight="1" x14ac:dyDescent="0.2">
      <c r="B542" s="140" t="s">
        <v>206</v>
      </c>
      <c r="C542" s="139" t="s">
        <v>195</v>
      </c>
      <c r="D542" s="137" t="s">
        <v>2</v>
      </c>
      <c r="E542" s="138">
        <v>42052</v>
      </c>
      <c r="F542" s="38" t="s">
        <v>205</v>
      </c>
      <c r="G542" s="137" t="s">
        <v>204</v>
      </c>
      <c r="H542" s="137"/>
      <c r="I542" s="136">
        <v>6917.2159999999994</v>
      </c>
      <c r="J542" s="121">
        <f>((I542/30.4)*40)/12</f>
        <v>758.4666666666667</v>
      </c>
      <c r="K542" s="121">
        <f>(((I542/30.4)*20)*0.25)/12</f>
        <v>94.808333333333337</v>
      </c>
      <c r="L542" s="121"/>
      <c r="M542" s="121"/>
      <c r="N542" s="121">
        <v>0</v>
      </c>
      <c r="O542" s="121">
        <v>59.539893333333339</v>
      </c>
      <c r="P542" s="121">
        <v>249.82344947368421</v>
      </c>
      <c r="Q542" s="131">
        <f>+N542+O542+P542</f>
        <v>309.36334280701755</v>
      </c>
    </row>
    <row r="543" spans="2:17" ht="14.25" customHeight="1" x14ac:dyDescent="0.2">
      <c r="B543" s="140" t="s">
        <v>203</v>
      </c>
      <c r="C543" s="139" t="s">
        <v>195</v>
      </c>
      <c r="D543" s="137" t="s">
        <v>202</v>
      </c>
      <c r="E543" s="138">
        <v>38353</v>
      </c>
      <c r="F543" s="38" t="s">
        <v>201</v>
      </c>
      <c r="G543" s="137" t="s">
        <v>200</v>
      </c>
      <c r="H543" s="137"/>
      <c r="I543" s="136">
        <v>7972.7039999999997</v>
      </c>
      <c r="J543" s="121">
        <f>((I543/30.4)*40)/12</f>
        <v>874.19999999999993</v>
      </c>
      <c r="K543" s="121">
        <f>(((I543/30.4)*20)*0.25)/12</f>
        <v>109.27499999999999</v>
      </c>
      <c r="L543" s="121"/>
      <c r="M543" s="121"/>
      <c r="N543" s="121">
        <v>8.2559699359417582</v>
      </c>
      <c r="O543" s="121">
        <v>72.131679999999847</v>
      </c>
      <c r="P543" s="121">
        <v>613.35347684210535</v>
      </c>
      <c r="Q543" s="131">
        <f>+N543+O543+P543</f>
        <v>693.74112677804692</v>
      </c>
    </row>
    <row r="544" spans="2:17" ht="28.5" x14ac:dyDescent="0.2">
      <c r="B544" s="140" t="s">
        <v>199</v>
      </c>
      <c r="C544" s="139" t="s">
        <v>195</v>
      </c>
      <c r="D544" s="137" t="s">
        <v>2</v>
      </c>
      <c r="E544" s="138">
        <v>44047</v>
      </c>
      <c r="F544" s="38" t="s">
        <v>198</v>
      </c>
      <c r="G544" s="137" t="s">
        <v>197</v>
      </c>
      <c r="H544" s="137"/>
      <c r="I544" s="136">
        <v>6917.2159999999994</v>
      </c>
      <c r="J544" s="121">
        <f>((I544/30.4)*40)/12</f>
        <v>758.4666666666667</v>
      </c>
      <c r="K544" s="121">
        <f>(((I544/30.4)*20)*0.25)/12</f>
        <v>94.808333333333337</v>
      </c>
      <c r="L544" s="121"/>
      <c r="M544" s="121"/>
      <c r="N544" s="121">
        <v>0</v>
      </c>
      <c r="O544" s="121">
        <v>59.539893333333339</v>
      </c>
      <c r="P544" s="121">
        <v>249.82344947368421</v>
      </c>
      <c r="Q544" s="131">
        <f>+N544+O544+P544</f>
        <v>309.36334280701755</v>
      </c>
    </row>
    <row r="545" spans="2:17" ht="14.25" x14ac:dyDescent="0.2">
      <c r="B545" s="140" t="s">
        <v>39</v>
      </c>
      <c r="C545" s="139" t="s">
        <v>196</v>
      </c>
      <c r="D545" s="137" t="s">
        <v>2</v>
      </c>
      <c r="E545" s="138">
        <v>44197</v>
      </c>
      <c r="F545" s="38"/>
      <c r="G545" s="137"/>
      <c r="H545" s="137"/>
      <c r="I545" s="136">
        <v>3894.24</v>
      </c>
      <c r="J545" s="121">
        <f>((I545/30.4)*40)/12</f>
        <v>427</v>
      </c>
      <c r="K545" s="121">
        <f>(((I545/30.4)*20)*0.25)/12</f>
        <v>53.375</v>
      </c>
      <c r="L545" s="121">
        <v>157.050552631579</v>
      </c>
      <c r="M545" s="121"/>
      <c r="N545" s="121">
        <v>0</v>
      </c>
      <c r="O545" s="121">
        <v>13.809599999999998</v>
      </c>
      <c r="P545" s="121"/>
      <c r="Q545" s="131">
        <f>+N545+O545+P545</f>
        <v>13.809599999999998</v>
      </c>
    </row>
    <row r="546" spans="2:17" ht="12" customHeight="1" x14ac:dyDescent="0.2">
      <c r="B546" s="140" t="s">
        <v>39</v>
      </c>
      <c r="C546" s="139" t="s">
        <v>195</v>
      </c>
      <c r="D546" s="137" t="s">
        <v>2</v>
      </c>
      <c r="E546" s="138">
        <v>44197</v>
      </c>
      <c r="F546" s="38"/>
      <c r="G546" s="137"/>
      <c r="H546" s="137"/>
      <c r="I546" s="136">
        <v>6917.2159999999994</v>
      </c>
      <c r="J546" s="121">
        <f>((I546/30.4)*40)/12</f>
        <v>758.4666666666667</v>
      </c>
      <c r="K546" s="121">
        <f>(((I546/30.4)*20)*0.25)/12</f>
        <v>94.808333333333337</v>
      </c>
      <c r="L546" s="121"/>
      <c r="M546" s="121"/>
      <c r="N546" s="121">
        <v>0</v>
      </c>
      <c r="O546" s="121">
        <v>59.539893333333339</v>
      </c>
      <c r="P546" s="121">
        <v>249.82344947368421</v>
      </c>
      <c r="Q546" s="131">
        <f>+N546+O546+P546</f>
        <v>309.36334280701755</v>
      </c>
    </row>
    <row r="547" spans="2:17" ht="14.25" x14ac:dyDescent="0.25">
      <c r="B547" s="140" t="s">
        <v>39</v>
      </c>
      <c r="C547" s="139" t="s">
        <v>195</v>
      </c>
      <c r="D547" s="137" t="s">
        <v>2</v>
      </c>
      <c r="E547" s="138">
        <v>44197</v>
      </c>
      <c r="F547" s="38"/>
      <c r="G547" s="137"/>
      <c r="H547" s="137"/>
      <c r="I547" s="136">
        <v>6917.2159999999994</v>
      </c>
      <c r="J547" s="121">
        <f>((I547/30.4)*40)/12</f>
        <v>758.4666666666667</v>
      </c>
      <c r="K547" s="121">
        <f>(((I547/30.4)*20)*0.25)/12</f>
        <v>94.808333333333337</v>
      </c>
      <c r="L547" s="28"/>
      <c r="M547" s="28"/>
      <c r="N547" s="121">
        <v>0</v>
      </c>
      <c r="O547" s="121">
        <v>59.539893333333339</v>
      </c>
      <c r="P547" s="121">
        <v>249.82344947368421</v>
      </c>
      <c r="Q547" s="131">
        <f>+N547+O547+P547</f>
        <v>309.36334280701755</v>
      </c>
    </row>
    <row r="548" spans="2:17" ht="14.25" customHeight="1" x14ac:dyDescent="0.2">
      <c r="B548" s="140" t="s">
        <v>39</v>
      </c>
      <c r="C548" s="139" t="s">
        <v>195</v>
      </c>
      <c r="D548" s="137" t="s">
        <v>2</v>
      </c>
      <c r="E548" s="138">
        <v>44197</v>
      </c>
      <c r="F548" s="38"/>
      <c r="G548" s="137"/>
      <c r="H548" s="137"/>
      <c r="I548" s="136">
        <v>6917.2159999999994</v>
      </c>
      <c r="J548" s="121">
        <f>((I548/30.4)*40)/12</f>
        <v>758.4666666666667</v>
      </c>
      <c r="K548" s="121">
        <f>(((I548/30.4)*20)*0.25)/12</f>
        <v>94.808333333333337</v>
      </c>
      <c r="L548" s="121"/>
      <c r="M548" s="121"/>
      <c r="N548" s="121">
        <v>0</v>
      </c>
      <c r="O548" s="121">
        <v>59.539893333333339</v>
      </c>
      <c r="P548" s="121">
        <v>249.82344947368421</v>
      </c>
      <c r="Q548" s="131">
        <f>+N548+O548+P548</f>
        <v>309.36334280701755</v>
      </c>
    </row>
    <row r="549" spans="2:17" ht="15" thickBot="1" x14ac:dyDescent="0.3">
      <c r="B549" s="10"/>
      <c r="C549" s="10"/>
      <c r="D549" s="95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</row>
    <row r="550" spans="2:17" ht="12.75" customHeight="1" x14ac:dyDescent="0.25">
      <c r="B550" s="10"/>
      <c r="C550" s="10"/>
      <c r="D550" s="17"/>
      <c r="E550" s="16" t="s">
        <v>1</v>
      </c>
      <c r="F550" s="15"/>
      <c r="G550" s="14"/>
      <c r="H550" s="13"/>
      <c r="I550" s="12">
        <f>SUM(I539:I549)</f>
        <v>62295.072</v>
      </c>
      <c r="J550" s="12">
        <f>SUM(J539:J549)</f>
        <v>6830.6</v>
      </c>
      <c r="K550" s="12">
        <f>SUM(K539:K549)</f>
        <v>853.82500000000005</v>
      </c>
      <c r="L550" s="12">
        <f>SUM(L539:L549)</f>
        <v>367.45745052631599</v>
      </c>
      <c r="M550" s="12">
        <f>SUM(M539:M549)</f>
        <v>0</v>
      </c>
      <c r="N550" s="12">
        <f>SUM(N539:N549)</f>
        <v>8.2559699359417582</v>
      </c>
      <c r="O550" s="12">
        <f>SUM(O539:O549)</f>
        <v>496.31829333333326</v>
      </c>
      <c r="P550" s="12">
        <f>SUM(P539:P549)</f>
        <v>2169.1721210526316</v>
      </c>
      <c r="Q550" s="178">
        <f>SUM(Q539:Q549)</f>
        <v>2673.7463843219066</v>
      </c>
    </row>
    <row r="551" spans="2:17" ht="13.5" customHeight="1" thickBot="1" x14ac:dyDescent="0.3">
      <c r="B551" s="11"/>
      <c r="C551" s="10"/>
      <c r="D551" s="10"/>
      <c r="E551" s="9" t="s">
        <v>0</v>
      </c>
      <c r="F551" s="8"/>
      <c r="G551" s="7"/>
      <c r="H551" s="6"/>
      <c r="I551" s="5">
        <f>+I550*12</f>
        <v>747540.86400000006</v>
      </c>
      <c r="J551" s="5">
        <f>+J550*12</f>
        <v>81967.200000000012</v>
      </c>
      <c r="K551" s="5">
        <f>+K550*12</f>
        <v>10245.900000000001</v>
      </c>
      <c r="L551" s="5">
        <f>+L550*12</f>
        <v>4409.4894063157917</v>
      </c>
      <c r="M551" s="5"/>
      <c r="N551" s="5">
        <f>+N550*12</f>
        <v>99.071639231301106</v>
      </c>
      <c r="O551" s="5">
        <f>+O550*12</f>
        <v>5955.8195199999991</v>
      </c>
      <c r="P551" s="5">
        <f>+P550*12</f>
        <v>26030.065452631578</v>
      </c>
      <c r="Q551" s="4">
        <f>+Q550*12</f>
        <v>32084.956611862879</v>
      </c>
    </row>
    <row r="552" spans="2:17" ht="14.25" x14ac:dyDescent="0.25">
      <c r="B552" s="11"/>
      <c r="C552" s="10"/>
      <c r="D552" s="10"/>
      <c r="E552" s="98"/>
      <c r="F552" s="98"/>
      <c r="G552" s="10"/>
      <c r="H552" s="10"/>
      <c r="I552" s="97"/>
      <c r="J552" s="97"/>
      <c r="K552" s="97"/>
      <c r="L552" s="97"/>
      <c r="M552" s="97"/>
      <c r="N552" s="97"/>
      <c r="O552" s="97"/>
      <c r="P552" s="97"/>
      <c r="Q552" s="177"/>
    </row>
    <row r="553" spans="2:17" ht="14.25" x14ac:dyDescent="0.25">
      <c r="B553" s="11"/>
      <c r="C553" s="10"/>
      <c r="D553" s="10"/>
      <c r="E553" s="98"/>
      <c r="F553" s="98"/>
      <c r="G553" s="10"/>
      <c r="H553" s="10"/>
      <c r="I553" s="97"/>
      <c r="J553" s="97"/>
      <c r="K553" s="97"/>
      <c r="L553" s="97"/>
      <c r="M553" s="97"/>
      <c r="N553" s="97"/>
      <c r="O553" s="97"/>
      <c r="P553" s="97"/>
      <c r="Q553" s="97"/>
    </row>
    <row r="554" spans="2:17" ht="15" thickBot="1" x14ac:dyDescent="0.3">
      <c r="B554" s="11"/>
      <c r="C554" s="10"/>
      <c r="D554" s="10"/>
      <c r="E554" s="98"/>
      <c r="F554" s="98"/>
      <c r="G554" s="10"/>
      <c r="H554" s="10"/>
      <c r="I554" s="97"/>
      <c r="J554" s="97"/>
      <c r="K554" s="97"/>
      <c r="L554" s="97"/>
      <c r="M554" s="97"/>
      <c r="N554" s="97"/>
      <c r="O554" s="97"/>
      <c r="P554" s="97"/>
      <c r="Q554" s="176"/>
    </row>
    <row r="555" spans="2:17" ht="14.25" x14ac:dyDescent="0.25">
      <c r="B555" s="70" t="s">
        <v>27</v>
      </c>
      <c r="C555" s="69"/>
      <c r="D555" s="68" t="s">
        <v>26</v>
      </c>
      <c r="E555" s="68"/>
      <c r="F555" s="68"/>
      <c r="G555" s="68"/>
      <c r="H555" s="68"/>
      <c r="I555" s="68"/>
      <c r="J555" s="68"/>
      <c r="K555" s="67" t="s">
        <v>25</v>
      </c>
      <c r="L555" s="67"/>
      <c r="M555" s="67"/>
      <c r="N555" s="67"/>
      <c r="O555" s="67"/>
      <c r="P555" s="67"/>
      <c r="Q555" s="66"/>
    </row>
    <row r="556" spans="2:17" ht="14.25" x14ac:dyDescent="0.25">
      <c r="B556" s="65" t="s">
        <v>24</v>
      </c>
      <c r="C556" s="64"/>
      <c r="D556" s="64"/>
      <c r="E556" s="64"/>
      <c r="F556" s="64"/>
      <c r="G556" s="64"/>
      <c r="H556" s="10"/>
      <c r="I556" s="61"/>
      <c r="J556" s="61"/>
      <c r="K556" s="61"/>
      <c r="L556" s="61"/>
      <c r="M556" s="61"/>
      <c r="N556" s="61"/>
      <c r="O556" s="61"/>
      <c r="P556" s="61"/>
      <c r="Q556" s="60"/>
    </row>
    <row r="557" spans="2:17" ht="14.25" x14ac:dyDescent="0.25">
      <c r="B557" s="65" t="s">
        <v>190</v>
      </c>
      <c r="C557" s="96"/>
      <c r="D557" s="96"/>
      <c r="E557" s="96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0"/>
    </row>
    <row r="558" spans="2:17" ht="15" thickBot="1" x14ac:dyDescent="0.3">
      <c r="B558" s="59" t="s">
        <v>81</v>
      </c>
      <c r="C558" s="58"/>
      <c r="D558" s="58"/>
      <c r="E558" s="58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6"/>
    </row>
    <row r="559" spans="2:17" ht="15" thickBot="1" x14ac:dyDescent="0.3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2:17" ht="14.25" x14ac:dyDescent="0.2">
      <c r="B560" s="55" t="s">
        <v>21</v>
      </c>
      <c r="C560" s="54" t="s">
        <v>20</v>
      </c>
      <c r="D560" s="54" t="s">
        <v>19</v>
      </c>
      <c r="E560" s="54" t="s">
        <v>18</v>
      </c>
      <c r="F560" s="54" t="s">
        <v>17</v>
      </c>
      <c r="G560" s="54" t="s">
        <v>16</v>
      </c>
      <c r="H560" s="53"/>
      <c r="I560" s="51" t="s">
        <v>15</v>
      </c>
      <c r="J560" s="51" t="s">
        <v>14</v>
      </c>
      <c r="K560" s="51" t="s">
        <v>13</v>
      </c>
      <c r="L560" s="51" t="s">
        <v>12</v>
      </c>
      <c r="M560" s="52"/>
      <c r="N560" s="51" t="s">
        <v>11</v>
      </c>
      <c r="O560" s="51" t="s">
        <v>10</v>
      </c>
      <c r="P560" s="51" t="s">
        <v>9</v>
      </c>
      <c r="Q560" s="50" t="s">
        <v>8</v>
      </c>
    </row>
    <row r="561" spans="2:17" ht="15" thickBot="1" x14ac:dyDescent="0.3">
      <c r="B561" s="49"/>
      <c r="C561" s="48"/>
      <c r="D561" s="48"/>
      <c r="E561" s="48"/>
      <c r="F561" s="48"/>
      <c r="G561" s="48"/>
      <c r="H561" s="47"/>
      <c r="I561" s="46"/>
      <c r="J561" s="46"/>
      <c r="K561" s="46"/>
      <c r="L561" s="46"/>
      <c r="M561" s="45"/>
      <c r="N561" s="44"/>
      <c r="O561" s="44"/>
      <c r="P561" s="44"/>
      <c r="Q561" s="43"/>
    </row>
    <row r="562" spans="2:17" ht="15" thickBot="1" x14ac:dyDescent="0.3">
      <c r="B562" s="10"/>
      <c r="C562" s="10"/>
      <c r="D562" s="95"/>
      <c r="E562" s="10"/>
      <c r="F562" s="10"/>
      <c r="G562" s="10"/>
      <c r="H562" s="10"/>
      <c r="I562" s="10"/>
      <c r="J562" s="10"/>
      <c r="K562" s="10"/>
      <c r="L562" s="20"/>
      <c r="M562" s="10"/>
      <c r="N562" s="10"/>
      <c r="O562" s="10"/>
      <c r="P562" s="10"/>
      <c r="Q562" s="10"/>
    </row>
    <row r="563" spans="2:17" ht="14.25" x14ac:dyDescent="0.25">
      <c r="B563" s="146" t="s">
        <v>194</v>
      </c>
      <c r="C563" s="145" t="s">
        <v>193</v>
      </c>
      <c r="D563" s="143" t="s">
        <v>2</v>
      </c>
      <c r="E563" s="144">
        <v>43952</v>
      </c>
      <c r="F563" s="115" t="s">
        <v>192</v>
      </c>
      <c r="G563" s="143" t="s">
        <v>191</v>
      </c>
      <c r="H563" s="143"/>
      <c r="I563" s="142">
        <v>6917.0639999999994</v>
      </c>
      <c r="J563" s="82">
        <f>((I563/30.4)*40)/12</f>
        <v>758.44999999999993</v>
      </c>
      <c r="K563" s="82">
        <f>(((I563/30.4)*20)*0.25)/12</f>
        <v>94.806249999999991</v>
      </c>
      <c r="L563" s="113"/>
      <c r="M563" s="113"/>
      <c r="N563" s="82">
        <v>0</v>
      </c>
      <c r="O563" s="82">
        <v>59.538080000000036</v>
      </c>
      <c r="P563" s="82">
        <v>249.8071294736842</v>
      </c>
      <c r="Q563" s="141">
        <f>+N563+O563+P563</f>
        <v>309.34520947368424</v>
      </c>
    </row>
    <row r="564" spans="2:17" ht="14.25" customHeight="1" thickBot="1" x14ac:dyDescent="0.25">
      <c r="B564" s="135"/>
      <c r="C564" s="134"/>
      <c r="D564" s="133"/>
      <c r="E564" s="101"/>
      <c r="F564" s="100"/>
      <c r="G564" s="133"/>
      <c r="H564" s="133"/>
      <c r="I564" s="132"/>
      <c r="J564" s="99"/>
      <c r="K564" s="99"/>
      <c r="L564" s="99"/>
      <c r="M564" s="99"/>
      <c r="N564" s="99"/>
      <c r="O564" s="99"/>
      <c r="P564" s="99"/>
      <c r="Q564" s="175"/>
    </row>
    <row r="565" spans="2:17" ht="15" thickBot="1" x14ac:dyDescent="0.3">
      <c r="B565" s="10"/>
      <c r="C565" s="10"/>
      <c r="D565" s="95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</row>
    <row r="566" spans="2:17" ht="12.75" customHeight="1" x14ac:dyDescent="0.25">
      <c r="B566" s="10"/>
      <c r="C566" s="10"/>
      <c r="D566" s="17"/>
      <c r="E566" s="16" t="s">
        <v>1</v>
      </c>
      <c r="F566" s="15"/>
      <c r="G566" s="14"/>
      <c r="H566" s="13"/>
      <c r="I566" s="80">
        <f>SUM(I563:I565)</f>
        <v>6917.0639999999994</v>
      </c>
      <c r="J566" s="80">
        <f>SUM(J563:J565)</f>
        <v>758.44999999999993</v>
      </c>
      <c r="K566" s="80">
        <f>SUM(K563:K565)</f>
        <v>94.806249999999991</v>
      </c>
      <c r="L566" s="80">
        <f>SUM(L563:L565)</f>
        <v>0</v>
      </c>
      <c r="M566" s="80">
        <f>SUM(M563:M565)</f>
        <v>0</v>
      </c>
      <c r="N566" s="80">
        <f>SUM(N563:N565)</f>
        <v>0</v>
      </c>
      <c r="O566" s="80">
        <f>SUM(O563:O565)</f>
        <v>59.538080000000036</v>
      </c>
      <c r="P566" s="80">
        <f>SUM(P563:P565)</f>
        <v>249.8071294736842</v>
      </c>
      <c r="Q566" s="79">
        <f>SUM(Q563:Q565)</f>
        <v>309.34520947368424</v>
      </c>
    </row>
    <row r="567" spans="2:17" ht="13.5" customHeight="1" thickBot="1" x14ac:dyDescent="0.3">
      <c r="B567" s="11"/>
      <c r="C567" s="10"/>
      <c r="D567" s="10"/>
      <c r="E567" s="9" t="s">
        <v>0</v>
      </c>
      <c r="F567" s="8"/>
      <c r="G567" s="7"/>
      <c r="H567" s="6"/>
      <c r="I567" s="77">
        <f>+I566*12</f>
        <v>83004.767999999996</v>
      </c>
      <c r="J567" s="77">
        <f>+J566*12</f>
        <v>9101.4</v>
      </c>
      <c r="K567" s="77">
        <f>+K566*12</f>
        <v>1137.675</v>
      </c>
      <c r="L567" s="77">
        <f>+L566*12</f>
        <v>0</v>
      </c>
      <c r="M567" s="77"/>
      <c r="N567" s="77">
        <f>+N566*12</f>
        <v>0</v>
      </c>
      <c r="O567" s="77">
        <f>+O566*12</f>
        <v>714.45696000000044</v>
      </c>
      <c r="P567" s="77">
        <f>+P566*12</f>
        <v>2997.6855536842104</v>
      </c>
      <c r="Q567" s="76">
        <f>+Q566*12</f>
        <v>3712.1425136842108</v>
      </c>
    </row>
    <row r="568" spans="2:17" ht="14.25" x14ac:dyDescent="0.25">
      <c r="B568" s="11"/>
      <c r="C568" s="10"/>
      <c r="D568" s="10"/>
      <c r="E568" s="98"/>
      <c r="F568" s="98"/>
      <c r="G568" s="10"/>
      <c r="H568" s="10"/>
      <c r="I568" s="97"/>
      <c r="J568" s="97"/>
      <c r="K568" s="97"/>
      <c r="L568" s="97"/>
      <c r="M568" s="97"/>
      <c r="N568" s="97"/>
      <c r="O568" s="97"/>
      <c r="P568" s="97"/>
      <c r="Q568" s="177"/>
    </row>
    <row r="569" spans="2:17" ht="14.25" x14ac:dyDescent="0.25">
      <c r="B569" s="11"/>
      <c r="C569" s="10"/>
      <c r="D569" s="10"/>
      <c r="E569" s="98"/>
      <c r="F569" s="98"/>
      <c r="G569" s="10"/>
      <c r="H569" s="10"/>
      <c r="I569" s="97"/>
      <c r="J569" s="97"/>
      <c r="K569" s="97"/>
      <c r="L569" s="97"/>
      <c r="M569" s="97"/>
      <c r="N569" s="97"/>
      <c r="O569" s="97"/>
      <c r="P569" s="97"/>
      <c r="Q569" s="97"/>
    </row>
    <row r="570" spans="2:17" ht="15" thickBot="1" x14ac:dyDescent="0.3">
      <c r="B570" s="11"/>
      <c r="C570" s="10"/>
      <c r="D570" s="10"/>
      <c r="E570" s="98"/>
      <c r="F570" s="98"/>
      <c r="G570" s="10"/>
      <c r="H570" s="10"/>
      <c r="I570" s="97"/>
      <c r="J570" s="97"/>
      <c r="K570" s="97"/>
      <c r="L570" s="97"/>
      <c r="M570" s="97"/>
      <c r="N570" s="97"/>
      <c r="O570" s="97"/>
      <c r="P570" s="97"/>
      <c r="Q570" s="176"/>
    </row>
    <row r="571" spans="2:17" ht="14.25" x14ac:dyDescent="0.25">
      <c r="B571" s="70" t="s">
        <v>27</v>
      </c>
      <c r="C571" s="69"/>
      <c r="D571" s="68" t="s">
        <v>26</v>
      </c>
      <c r="E571" s="68"/>
      <c r="F571" s="68"/>
      <c r="G571" s="68"/>
      <c r="H571" s="68"/>
      <c r="I571" s="68"/>
      <c r="J571" s="68"/>
      <c r="K571" s="67" t="s">
        <v>25</v>
      </c>
      <c r="L571" s="67"/>
      <c r="M571" s="67"/>
      <c r="N571" s="67"/>
      <c r="O571" s="67"/>
      <c r="P571" s="67"/>
      <c r="Q571" s="66"/>
    </row>
    <row r="572" spans="2:17" ht="14.25" x14ac:dyDescent="0.25">
      <c r="B572" s="65" t="s">
        <v>24</v>
      </c>
      <c r="C572" s="64"/>
      <c r="D572" s="64"/>
      <c r="E572" s="64"/>
      <c r="F572" s="64"/>
      <c r="G572" s="64"/>
      <c r="H572" s="10"/>
      <c r="I572" s="61"/>
      <c r="J572" s="61"/>
      <c r="K572" s="61"/>
      <c r="L572" s="61"/>
      <c r="M572" s="61"/>
      <c r="N572" s="61"/>
      <c r="O572" s="61"/>
      <c r="P572" s="61"/>
      <c r="Q572" s="60"/>
    </row>
    <row r="573" spans="2:17" ht="14.25" x14ac:dyDescent="0.25">
      <c r="B573" s="65" t="s">
        <v>190</v>
      </c>
      <c r="C573" s="96"/>
      <c r="D573" s="96"/>
      <c r="E573" s="96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0"/>
    </row>
    <row r="574" spans="2:17" ht="15" thickBot="1" x14ac:dyDescent="0.3">
      <c r="B574" s="59" t="s">
        <v>189</v>
      </c>
      <c r="C574" s="58"/>
      <c r="D574" s="58"/>
      <c r="E574" s="58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6"/>
    </row>
    <row r="575" spans="2:17" ht="15" thickBot="1" x14ac:dyDescent="0.3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2:17" ht="14.25" x14ac:dyDescent="0.2">
      <c r="B576" s="55" t="s">
        <v>21</v>
      </c>
      <c r="C576" s="54" t="s">
        <v>20</v>
      </c>
      <c r="D576" s="54" t="s">
        <v>19</v>
      </c>
      <c r="E576" s="54" t="s">
        <v>18</v>
      </c>
      <c r="F576" s="54" t="s">
        <v>17</v>
      </c>
      <c r="G576" s="54" t="s">
        <v>16</v>
      </c>
      <c r="H576" s="53"/>
      <c r="I576" s="51" t="s">
        <v>15</v>
      </c>
      <c r="J576" s="51" t="s">
        <v>14</v>
      </c>
      <c r="K576" s="51" t="s">
        <v>13</v>
      </c>
      <c r="L576" s="51" t="s">
        <v>12</v>
      </c>
      <c r="M576" s="52"/>
      <c r="N576" s="51" t="s">
        <v>11</v>
      </c>
      <c r="O576" s="51" t="s">
        <v>10</v>
      </c>
      <c r="P576" s="51" t="s">
        <v>9</v>
      </c>
      <c r="Q576" s="50" t="s">
        <v>8</v>
      </c>
    </row>
    <row r="577" spans="2:17" ht="15" thickBot="1" x14ac:dyDescent="0.3">
      <c r="B577" s="49"/>
      <c r="C577" s="48"/>
      <c r="D577" s="48"/>
      <c r="E577" s="48"/>
      <c r="F577" s="48"/>
      <c r="G577" s="48"/>
      <c r="H577" s="47"/>
      <c r="I577" s="46"/>
      <c r="J577" s="46"/>
      <c r="K577" s="46"/>
      <c r="L577" s="46"/>
      <c r="M577" s="45"/>
      <c r="N577" s="44"/>
      <c r="O577" s="44"/>
      <c r="P577" s="44"/>
      <c r="Q577" s="43"/>
    </row>
    <row r="578" spans="2:17" ht="15" thickBot="1" x14ac:dyDescent="0.3">
      <c r="B578" s="10"/>
      <c r="C578" s="10"/>
      <c r="D578" s="95"/>
      <c r="E578" s="10"/>
      <c r="F578" s="10"/>
      <c r="G578" s="10"/>
      <c r="H578" s="10"/>
      <c r="I578" s="10"/>
      <c r="J578" s="10"/>
      <c r="K578" s="10"/>
      <c r="L578" s="20"/>
      <c r="M578" s="10"/>
      <c r="N578" s="10"/>
      <c r="O578" s="10"/>
      <c r="P578" s="10"/>
      <c r="Q578" s="10"/>
    </row>
    <row r="579" spans="2:17" ht="14.25" x14ac:dyDescent="0.25">
      <c r="B579" s="146" t="s">
        <v>188</v>
      </c>
      <c r="C579" s="145" t="s">
        <v>187</v>
      </c>
      <c r="D579" s="143" t="s">
        <v>2</v>
      </c>
      <c r="E579" s="144">
        <v>41015</v>
      </c>
      <c r="F579" s="115" t="s">
        <v>186</v>
      </c>
      <c r="G579" s="143" t="s">
        <v>185</v>
      </c>
      <c r="H579" s="143"/>
      <c r="I579" s="142">
        <v>8832.1119999999992</v>
      </c>
      <c r="J579" s="82">
        <f>((I579/30.4)*40)/12</f>
        <v>968.43333333333328</v>
      </c>
      <c r="K579" s="82">
        <f>(((I579/30.4)*20)*0.25)/12</f>
        <v>121.05416666666666</v>
      </c>
      <c r="L579" s="113"/>
      <c r="M579" s="113"/>
      <c r="N579" s="82">
        <v>11.542956544321177</v>
      </c>
      <c r="O579" s="82">
        <v>121.15333333333308</v>
      </c>
      <c r="P579" s="82">
        <v>715.87926315789491</v>
      </c>
      <c r="Q579" s="141">
        <f>+N579+O579+P579</f>
        <v>848.57555303554921</v>
      </c>
    </row>
    <row r="580" spans="2:17" ht="14.25" customHeight="1" thickBot="1" x14ac:dyDescent="0.25">
      <c r="B580" s="135"/>
      <c r="C580" s="134"/>
      <c r="D580" s="133"/>
      <c r="E580" s="101"/>
      <c r="F580" s="100"/>
      <c r="G580" s="133"/>
      <c r="H580" s="133"/>
      <c r="I580" s="132"/>
      <c r="J580" s="99"/>
      <c r="K580" s="99"/>
      <c r="L580" s="99"/>
      <c r="M580" s="99"/>
      <c r="N580" s="99"/>
      <c r="O580" s="99"/>
      <c r="P580" s="99"/>
      <c r="Q580" s="175"/>
    </row>
    <row r="581" spans="2:17" ht="15" thickBot="1" x14ac:dyDescent="0.3">
      <c r="B581" s="10"/>
      <c r="C581" s="10"/>
      <c r="D581" s="95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</row>
    <row r="582" spans="2:17" ht="12.75" customHeight="1" x14ac:dyDescent="0.25">
      <c r="B582" s="10"/>
      <c r="C582" s="10"/>
      <c r="D582" s="17"/>
      <c r="E582" s="16" t="s">
        <v>1</v>
      </c>
      <c r="F582" s="15"/>
      <c r="G582" s="14"/>
      <c r="H582" s="13"/>
      <c r="I582" s="80">
        <f>SUM(I579:I581)</f>
        <v>8832.1119999999992</v>
      </c>
      <c r="J582" s="80">
        <f>SUM(J579:J581)</f>
        <v>968.43333333333328</v>
      </c>
      <c r="K582" s="80">
        <f>SUM(K579:K581)</f>
        <v>121.05416666666666</v>
      </c>
      <c r="L582" s="80">
        <f>SUM(L579:L581)</f>
        <v>0</v>
      </c>
      <c r="M582" s="80">
        <f>SUM(M579:M581)</f>
        <v>0</v>
      </c>
      <c r="N582" s="80">
        <f>SUM(N579:N581)</f>
        <v>11.542956544321177</v>
      </c>
      <c r="O582" s="80">
        <f>SUM(O579:O581)</f>
        <v>121.15333333333308</v>
      </c>
      <c r="P582" s="80">
        <f>SUM(P579:P581)</f>
        <v>715.87926315789491</v>
      </c>
      <c r="Q582" s="80">
        <f>SUM(Q579:Q581)</f>
        <v>848.57555303554921</v>
      </c>
    </row>
    <row r="583" spans="2:17" ht="13.5" customHeight="1" thickBot="1" x14ac:dyDescent="0.3">
      <c r="B583" s="11"/>
      <c r="C583" s="10"/>
      <c r="D583" s="10"/>
      <c r="E583" s="9" t="s">
        <v>0</v>
      </c>
      <c r="F583" s="8"/>
      <c r="G583" s="7"/>
      <c r="H583" s="6"/>
      <c r="I583" s="77">
        <f>+I582*12</f>
        <v>105985.34399999998</v>
      </c>
      <c r="J583" s="77">
        <f>+J582*12</f>
        <v>11621.199999999999</v>
      </c>
      <c r="K583" s="77">
        <f>+K582*12</f>
        <v>1452.6499999999999</v>
      </c>
      <c r="L583" s="77">
        <f>+L582*12</f>
        <v>0</v>
      </c>
      <c r="M583" s="77"/>
      <c r="N583" s="77">
        <f>+N582*12</f>
        <v>138.51547853185411</v>
      </c>
      <c r="O583" s="77">
        <f>+O582*12</f>
        <v>1453.839999999997</v>
      </c>
      <c r="P583" s="77">
        <f>+P582*12</f>
        <v>8590.5511578947389</v>
      </c>
      <c r="Q583" s="76">
        <f>+Q582*12</f>
        <v>10182.906636426591</v>
      </c>
    </row>
    <row r="584" spans="2:17" ht="13.5" customHeight="1" x14ac:dyDescent="0.25">
      <c r="B584" s="11"/>
      <c r="C584" s="10"/>
      <c r="D584" s="10"/>
      <c r="E584" s="98"/>
      <c r="F584" s="98"/>
      <c r="G584" s="98"/>
      <c r="H584" s="10"/>
      <c r="I584" s="97"/>
      <c r="J584" s="97"/>
      <c r="K584" s="97"/>
      <c r="L584" s="97"/>
      <c r="M584" s="97"/>
      <c r="N584" s="97"/>
      <c r="O584" s="97"/>
      <c r="P584" s="97"/>
      <c r="Q584" s="120"/>
    </row>
    <row r="585" spans="2:17" ht="13.5" customHeight="1" x14ac:dyDescent="0.25">
      <c r="B585" s="11"/>
      <c r="C585" s="10"/>
      <c r="D585" s="10"/>
      <c r="E585" s="98"/>
      <c r="F585" s="98"/>
      <c r="G585" s="98"/>
      <c r="H585" s="10"/>
      <c r="I585" s="97"/>
      <c r="J585" s="97"/>
      <c r="K585" s="97"/>
      <c r="L585" s="97"/>
      <c r="M585" s="97"/>
      <c r="N585" s="97"/>
      <c r="O585" s="97"/>
      <c r="P585" s="97"/>
      <c r="Q585" s="120"/>
    </row>
    <row r="586" spans="2:17" ht="15" thickBot="1" x14ac:dyDescent="0.3">
      <c r="B586" s="11"/>
      <c r="C586" s="10"/>
      <c r="D586" s="10"/>
      <c r="E586" s="98"/>
      <c r="F586" s="98"/>
      <c r="G586" s="10"/>
      <c r="H586" s="10"/>
      <c r="I586" s="97"/>
      <c r="J586" s="97"/>
      <c r="K586" s="97"/>
      <c r="L586" s="97"/>
      <c r="M586" s="97"/>
      <c r="N586" s="97"/>
      <c r="O586" s="97"/>
      <c r="P586" s="97"/>
      <c r="Q586" s="120"/>
    </row>
    <row r="587" spans="2:17" ht="14.25" x14ac:dyDescent="0.25">
      <c r="B587" s="70" t="s">
        <v>27</v>
      </c>
      <c r="C587" s="119"/>
      <c r="D587" s="68" t="s">
        <v>26</v>
      </c>
      <c r="E587" s="68"/>
      <c r="F587" s="68"/>
      <c r="G587" s="68"/>
      <c r="H587" s="68"/>
      <c r="I587" s="68"/>
      <c r="J587" s="68"/>
      <c r="K587" s="67" t="s">
        <v>25</v>
      </c>
      <c r="L587" s="67"/>
      <c r="M587" s="67"/>
      <c r="N587" s="67"/>
      <c r="O587" s="67"/>
      <c r="P587" s="67"/>
      <c r="Q587" s="66"/>
    </row>
    <row r="588" spans="2:17" ht="14.25" x14ac:dyDescent="0.25">
      <c r="B588" s="65" t="s">
        <v>24</v>
      </c>
      <c r="C588" s="64"/>
      <c r="D588" s="64"/>
      <c r="E588" s="64"/>
      <c r="F588" s="64"/>
      <c r="G588" s="64"/>
      <c r="H588" s="10"/>
      <c r="I588" s="61"/>
      <c r="J588" s="61"/>
      <c r="K588" s="61"/>
      <c r="L588" s="61"/>
      <c r="M588" s="61"/>
      <c r="N588" s="61"/>
      <c r="O588" s="61"/>
      <c r="P588" s="61"/>
      <c r="Q588" s="60"/>
    </row>
    <row r="589" spans="2:17" ht="14.25" x14ac:dyDescent="0.25">
      <c r="B589" s="65" t="s">
        <v>184</v>
      </c>
      <c r="C589" s="64"/>
      <c r="D589" s="64"/>
      <c r="E589" s="64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0"/>
    </row>
    <row r="590" spans="2:17" ht="15" thickBot="1" x14ac:dyDescent="0.3">
      <c r="B590" s="59" t="s">
        <v>22</v>
      </c>
      <c r="C590" s="174"/>
      <c r="D590" s="174"/>
      <c r="E590" s="174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6"/>
    </row>
    <row r="591" spans="2:17" ht="15" thickBot="1" x14ac:dyDescent="0.3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2:17" ht="12.75" customHeight="1" x14ac:dyDescent="0.2">
      <c r="B592" s="55" t="s">
        <v>21</v>
      </c>
      <c r="C592" s="54" t="s">
        <v>20</v>
      </c>
      <c r="D592" s="54" t="s">
        <v>19</v>
      </c>
      <c r="E592" s="54" t="s">
        <v>18</v>
      </c>
      <c r="F592" s="54" t="s">
        <v>17</v>
      </c>
      <c r="G592" s="54" t="s">
        <v>16</v>
      </c>
      <c r="H592" s="53"/>
      <c r="I592" s="54" t="s">
        <v>15</v>
      </c>
      <c r="J592" s="54" t="s">
        <v>14</v>
      </c>
      <c r="K592" s="54" t="s">
        <v>13</v>
      </c>
      <c r="L592" s="54" t="s">
        <v>12</v>
      </c>
      <c r="M592" s="52"/>
      <c r="N592" s="54" t="s">
        <v>11</v>
      </c>
      <c r="O592" s="54" t="s">
        <v>10</v>
      </c>
      <c r="P592" s="54" t="s">
        <v>9</v>
      </c>
      <c r="Q592" s="173" t="s">
        <v>8</v>
      </c>
    </row>
    <row r="593" spans="2:17" ht="15" thickBot="1" x14ac:dyDescent="0.3">
      <c r="B593" s="172"/>
      <c r="C593" s="171"/>
      <c r="D593" s="171"/>
      <c r="E593" s="171"/>
      <c r="F593" s="171"/>
      <c r="G593" s="171"/>
      <c r="H593" s="47"/>
      <c r="I593" s="171"/>
      <c r="J593" s="171"/>
      <c r="K593" s="171"/>
      <c r="L593" s="171"/>
      <c r="M593" s="45"/>
      <c r="N593" s="171"/>
      <c r="O593" s="171"/>
      <c r="P593" s="171"/>
      <c r="Q593" s="170"/>
    </row>
    <row r="594" spans="2:17" ht="15" thickBot="1" x14ac:dyDescent="0.3">
      <c r="B594" s="10"/>
      <c r="C594" s="10"/>
      <c r="D594" s="95"/>
      <c r="E594" s="10"/>
      <c r="F594" s="10"/>
      <c r="G594" s="10"/>
      <c r="H594" s="10"/>
      <c r="I594" s="10"/>
      <c r="J594" s="10"/>
      <c r="K594" s="10"/>
      <c r="L594" s="20"/>
      <c r="M594" s="10"/>
      <c r="N594" s="10"/>
      <c r="O594" s="10"/>
      <c r="P594" s="10"/>
      <c r="Q594" s="10"/>
    </row>
    <row r="595" spans="2:17" ht="29.25" customHeight="1" x14ac:dyDescent="0.25">
      <c r="B595" s="146" t="s">
        <v>183</v>
      </c>
      <c r="C595" s="145" t="s">
        <v>182</v>
      </c>
      <c r="D595" s="117" t="s">
        <v>5</v>
      </c>
      <c r="E595" s="144">
        <v>43345</v>
      </c>
      <c r="F595" s="115" t="s">
        <v>181</v>
      </c>
      <c r="G595" s="93" t="s">
        <v>180</v>
      </c>
      <c r="H595" s="93"/>
      <c r="I595" s="142">
        <v>15437.119999999999</v>
      </c>
      <c r="J595" s="82">
        <f>((I595/30.4)*40)/12</f>
        <v>1692.6666666666667</v>
      </c>
      <c r="K595" s="82">
        <f>(((I595/30.4)*20)*0.25)/12</f>
        <v>211.58333333333334</v>
      </c>
      <c r="L595" s="113"/>
      <c r="M595" s="113"/>
      <c r="N595" s="82">
        <v>48.378978799919118</v>
      </c>
      <c r="O595" s="82">
        <v>316.43594000000002</v>
      </c>
      <c r="P595" s="82">
        <v>1977.546228947368</v>
      </c>
      <c r="Q595" s="141">
        <f>+N595+O595+P595</f>
        <v>2342.3611477472873</v>
      </c>
    </row>
    <row r="596" spans="2:17" ht="32.25" customHeight="1" x14ac:dyDescent="0.25">
      <c r="B596" s="169" t="s">
        <v>179</v>
      </c>
      <c r="C596" s="155" t="s">
        <v>178</v>
      </c>
      <c r="D596" s="151" t="s">
        <v>5</v>
      </c>
      <c r="E596" s="138">
        <v>42402</v>
      </c>
      <c r="F596" s="38" t="s">
        <v>177</v>
      </c>
      <c r="G596" s="155" t="s">
        <v>176</v>
      </c>
      <c r="H596" s="155"/>
      <c r="I596" s="30">
        <v>9433.4239999999991</v>
      </c>
      <c r="J596" s="121">
        <f>((I596/30.4)*40)/12</f>
        <v>1034.3666666666666</v>
      </c>
      <c r="K596" s="121">
        <f>(((I596/30.4)*20)*0.25)/12</f>
        <v>129.29583333333332</v>
      </c>
      <c r="L596" s="28"/>
      <c r="M596" s="28"/>
      <c r="N596" s="28">
        <v>14.128237246075692</v>
      </c>
      <c r="O596" s="28">
        <v>133.6420134210523</v>
      </c>
      <c r="P596" s="28">
        <v>810.82326315789487</v>
      </c>
      <c r="Q596" s="27">
        <f>+N596+O596+P596</f>
        <v>958.59351382502291</v>
      </c>
    </row>
    <row r="597" spans="2:17" ht="14.25" x14ac:dyDescent="0.25">
      <c r="B597" s="154" t="s">
        <v>175</v>
      </c>
      <c r="C597" s="155" t="s">
        <v>174</v>
      </c>
      <c r="D597" s="151" t="s">
        <v>2</v>
      </c>
      <c r="E597" s="152">
        <v>44197</v>
      </c>
      <c r="F597" s="152"/>
      <c r="G597" s="151"/>
      <c r="H597" s="151"/>
      <c r="I597" s="30">
        <v>8129.5680000000002</v>
      </c>
      <c r="J597" s="121">
        <f>((I597/30.4)*40)/12</f>
        <v>891.40000000000009</v>
      </c>
      <c r="K597" s="121">
        <f>(((I597/30.4)*20)*0.25)/12</f>
        <v>111.42500000000001</v>
      </c>
      <c r="L597" s="112"/>
      <c r="M597" s="112"/>
      <c r="N597" s="28">
        <v>8.7145762517313301</v>
      </c>
      <c r="O597" s="112">
        <v>77.753164692982807</v>
      </c>
      <c r="P597" s="112">
        <v>630.19571684210541</v>
      </c>
      <c r="Q597" s="27">
        <f>+N597+O597+P597</f>
        <v>716.66345778681955</v>
      </c>
    </row>
    <row r="598" spans="2:17" ht="15" thickBot="1" x14ac:dyDescent="0.3">
      <c r="B598" s="150"/>
      <c r="C598" s="85"/>
      <c r="D598" s="83"/>
      <c r="E598" s="149"/>
      <c r="F598" s="149"/>
      <c r="G598" s="83"/>
      <c r="H598" s="83"/>
      <c r="I598" s="148"/>
      <c r="J598" s="99"/>
      <c r="K598" s="99"/>
      <c r="L598" s="148"/>
      <c r="M598" s="148"/>
      <c r="N598" s="148"/>
      <c r="O598" s="148"/>
      <c r="P598" s="148"/>
      <c r="Q598" s="147"/>
    </row>
    <row r="599" spans="2:17" ht="15" thickBot="1" x14ac:dyDescent="0.3">
      <c r="B599" s="10"/>
      <c r="C599" s="10"/>
      <c r="D599" s="95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</row>
    <row r="600" spans="2:17" ht="12.75" customHeight="1" x14ac:dyDescent="0.25">
      <c r="B600" s="10"/>
      <c r="C600" s="10"/>
      <c r="D600" s="17"/>
      <c r="E600" s="16" t="s">
        <v>1</v>
      </c>
      <c r="F600" s="15"/>
      <c r="G600" s="14"/>
      <c r="H600" s="13"/>
      <c r="I600" s="80">
        <f>SUM(I595:I599)</f>
        <v>33000.112000000001</v>
      </c>
      <c r="J600" s="80">
        <f>SUM(J595:J599)</f>
        <v>3618.4333333333334</v>
      </c>
      <c r="K600" s="80">
        <f>SUM(K595:K599)</f>
        <v>452.30416666666667</v>
      </c>
      <c r="L600" s="80">
        <f>SUM(L595:L599)</f>
        <v>0</v>
      </c>
      <c r="M600" s="80"/>
      <c r="N600" s="80">
        <f>SUM(N595:N599)</f>
        <v>71.22179229772614</v>
      </c>
      <c r="O600" s="80">
        <f>SUM(O595:O599)</f>
        <v>527.83111811403512</v>
      </c>
      <c r="P600" s="80">
        <f>SUM(P595:P599)</f>
        <v>3418.5652089473683</v>
      </c>
      <c r="Q600" s="79">
        <f>SUM(Q595:Q599)</f>
        <v>4017.6181193591297</v>
      </c>
    </row>
    <row r="601" spans="2:17" ht="13.15" customHeight="1" thickBot="1" x14ac:dyDescent="0.3">
      <c r="B601" s="11"/>
      <c r="C601" s="10"/>
      <c r="D601" s="10"/>
      <c r="E601" s="9" t="s">
        <v>0</v>
      </c>
      <c r="F601" s="8"/>
      <c r="G601" s="7"/>
      <c r="H601" s="6"/>
      <c r="I601" s="77">
        <f>+I600*12</f>
        <v>396001.34400000004</v>
      </c>
      <c r="J601" s="77">
        <f>+J600*12</f>
        <v>43421.2</v>
      </c>
      <c r="K601" s="77">
        <f>+K600*12</f>
        <v>5427.65</v>
      </c>
      <c r="L601" s="77">
        <f>+L600*12</f>
        <v>0</v>
      </c>
      <c r="M601" s="77"/>
      <c r="N601" s="77">
        <f>+N600*12</f>
        <v>854.66150757271362</v>
      </c>
      <c r="O601" s="77">
        <f>+O600*12</f>
        <v>6333.973417368421</v>
      </c>
      <c r="P601" s="77">
        <f>+P600*12</f>
        <v>41022.782507368422</v>
      </c>
      <c r="Q601" s="76">
        <f>+Q600*12</f>
        <v>48211.417432309558</v>
      </c>
    </row>
    <row r="602" spans="2:17" ht="13.15" customHeight="1" x14ac:dyDescent="0.25">
      <c r="B602" s="11"/>
      <c r="C602" s="10"/>
      <c r="D602" s="10"/>
      <c r="E602" s="98"/>
      <c r="F602" s="98"/>
      <c r="G602" s="98"/>
      <c r="H602" s="10"/>
      <c r="I602" s="97"/>
      <c r="J602" s="97"/>
      <c r="K602" s="97"/>
      <c r="L602" s="97"/>
      <c r="M602" s="97"/>
      <c r="N602" s="97"/>
      <c r="O602" s="97"/>
      <c r="P602" s="97"/>
      <c r="Q602" s="97"/>
    </row>
    <row r="603" spans="2:17" ht="13.15" customHeight="1" x14ac:dyDescent="0.25">
      <c r="B603" s="11"/>
      <c r="C603" s="10"/>
      <c r="D603" s="10"/>
      <c r="E603" s="98"/>
      <c r="F603" s="98"/>
      <c r="G603" s="98"/>
      <c r="H603" s="10"/>
      <c r="I603" s="97"/>
      <c r="J603" s="97"/>
      <c r="K603" s="97"/>
      <c r="L603" s="97"/>
      <c r="M603" s="97"/>
      <c r="N603" s="97"/>
      <c r="O603" s="97"/>
      <c r="P603" s="97"/>
      <c r="Q603" s="97"/>
    </row>
    <row r="604" spans="2:17" ht="15" thickBot="1" x14ac:dyDescent="0.3">
      <c r="B604" s="11"/>
      <c r="C604" s="10"/>
      <c r="D604" s="10"/>
      <c r="E604" s="98"/>
      <c r="F604" s="98"/>
      <c r="G604" s="10"/>
      <c r="H604" s="10"/>
      <c r="I604" s="97"/>
      <c r="J604" s="97"/>
      <c r="K604" s="97"/>
      <c r="L604" s="97"/>
      <c r="M604" s="97"/>
      <c r="N604" s="97"/>
      <c r="O604" s="97"/>
      <c r="P604" s="97"/>
      <c r="Q604" s="97"/>
    </row>
    <row r="605" spans="2:17" ht="14.25" x14ac:dyDescent="0.25">
      <c r="B605" s="70" t="s">
        <v>27</v>
      </c>
      <c r="C605" s="119"/>
      <c r="D605" s="68" t="s">
        <v>26</v>
      </c>
      <c r="E605" s="68"/>
      <c r="F605" s="68"/>
      <c r="G605" s="68"/>
      <c r="H605" s="68"/>
      <c r="I605" s="68"/>
      <c r="J605" s="68"/>
      <c r="K605" s="67" t="s">
        <v>25</v>
      </c>
      <c r="L605" s="67"/>
      <c r="M605" s="67"/>
      <c r="N605" s="67"/>
      <c r="O605" s="67"/>
      <c r="P605" s="67"/>
      <c r="Q605" s="66"/>
    </row>
    <row r="606" spans="2:17" ht="14.25" x14ac:dyDescent="0.25">
      <c r="B606" s="65" t="s">
        <v>24</v>
      </c>
      <c r="C606" s="64"/>
      <c r="D606" s="64"/>
      <c r="E606" s="64"/>
      <c r="F606" s="64"/>
      <c r="G606" s="64"/>
      <c r="H606" s="10"/>
      <c r="I606" s="61"/>
      <c r="J606" s="61"/>
      <c r="K606" s="61"/>
      <c r="L606" s="61"/>
      <c r="M606" s="61"/>
      <c r="N606" s="61"/>
      <c r="O606" s="61"/>
      <c r="P606" s="61"/>
      <c r="Q606" s="60"/>
    </row>
    <row r="607" spans="2:17" ht="14.25" x14ac:dyDescent="0.25">
      <c r="B607" s="65" t="s">
        <v>173</v>
      </c>
      <c r="C607" s="96"/>
      <c r="D607" s="96"/>
      <c r="E607" s="96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0"/>
    </row>
    <row r="608" spans="2:17" ht="15" thickBot="1" x14ac:dyDescent="0.3">
      <c r="B608" s="59" t="s">
        <v>22</v>
      </c>
      <c r="C608" s="58"/>
      <c r="D608" s="58"/>
      <c r="E608" s="58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6"/>
    </row>
    <row r="609" spans="2:19" ht="15" thickBot="1" x14ac:dyDescent="0.3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2:19" ht="14.25" x14ac:dyDescent="0.2">
      <c r="B610" s="55" t="s">
        <v>21</v>
      </c>
      <c r="C610" s="54" t="s">
        <v>20</v>
      </c>
      <c r="D610" s="54" t="s">
        <v>19</v>
      </c>
      <c r="E610" s="54" t="s">
        <v>18</v>
      </c>
      <c r="F610" s="54" t="s">
        <v>17</v>
      </c>
      <c r="G610" s="54" t="s">
        <v>16</v>
      </c>
      <c r="H610" s="53"/>
      <c r="I610" s="51" t="s">
        <v>15</v>
      </c>
      <c r="J610" s="51" t="s">
        <v>14</v>
      </c>
      <c r="K610" s="51" t="s">
        <v>13</v>
      </c>
      <c r="L610" s="51" t="s">
        <v>12</v>
      </c>
      <c r="M610" s="52"/>
      <c r="N610" s="51" t="s">
        <v>11</v>
      </c>
      <c r="O610" s="51" t="s">
        <v>10</v>
      </c>
      <c r="P610" s="51" t="s">
        <v>9</v>
      </c>
      <c r="Q610" s="50" t="s">
        <v>8</v>
      </c>
    </row>
    <row r="611" spans="2:19" ht="15" thickBot="1" x14ac:dyDescent="0.3">
      <c r="B611" s="49"/>
      <c r="C611" s="48"/>
      <c r="D611" s="48"/>
      <c r="E611" s="48"/>
      <c r="F611" s="48"/>
      <c r="G611" s="48"/>
      <c r="H611" s="47"/>
      <c r="I611" s="46"/>
      <c r="J611" s="46"/>
      <c r="K611" s="46"/>
      <c r="L611" s="46"/>
      <c r="M611" s="45"/>
      <c r="N611" s="44"/>
      <c r="O611" s="44"/>
      <c r="P611" s="44"/>
      <c r="Q611" s="43"/>
    </row>
    <row r="612" spans="2:19" ht="15" thickBot="1" x14ac:dyDescent="0.3">
      <c r="B612" s="10"/>
      <c r="C612" s="10"/>
      <c r="D612" s="95"/>
      <c r="E612" s="10"/>
      <c r="F612" s="10"/>
      <c r="G612" s="10"/>
      <c r="H612" s="10"/>
      <c r="I612" s="10"/>
      <c r="J612" s="10"/>
      <c r="K612" s="10"/>
      <c r="L612" s="20"/>
      <c r="M612" s="10"/>
      <c r="N612" s="10"/>
      <c r="O612" s="10"/>
      <c r="P612" s="10"/>
      <c r="Q612" s="10"/>
    </row>
    <row r="613" spans="2:19" ht="14.25" x14ac:dyDescent="0.25">
      <c r="B613" s="118" t="s">
        <v>172</v>
      </c>
      <c r="C613" s="93" t="s">
        <v>171</v>
      </c>
      <c r="D613" s="117" t="s">
        <v>5</v>
      </c>
      <c r="E613" s="116">
        <v>43344</v>
      </c>
      <c r="F613" s="115" t="s">
        <v>170</v>
      </c>
      <c r="G613" s="93" t="s">
        <v>169</v>
      </c>
      <c r="H613" s="93"/>
      <c r="I613" s="114">
        <v>15437.119999999999</v>
      </c>
      <c r="J613" s="82">
        <f>((I613/30.4)*40)/12</f>
        <v>1692.6666666666667</v>
      </c>
      <c r="K613" s="82">
        <f>(((I613/30.4)*20)*0.25)/12</f>
        <v>211.58333333333334</v>
      </c>
      <c r="L613" s="113"/>
      <c r="M613" s="113"/>
      <c r="N613" s="113">
        <v>49.017283286761199</v>
      </c>
      <c r="O613" s="113">
        <v>316.43665200000015</v>
      </c>
      <c r="P613" s="113">
        <v>1977.552636947368</v>
      </c>
      <c r="Q613" s="87">
        <f>+N613+O613+P613</f>
        <v>2343.0065722341292</v>
      </c>
    </row>
    <row r="614" spans="2:19" ht="14.25" x14ac:dyDescent="0.25">
      <c r="B614" s="34" t="s">
        <v>168</v>
      </c>
      <c r="C614" s="38" t="s">
        <v>167</v>
      </c>
      <c r="D614" s="151" t="s">
        <v>2</v>
      </c>
      <c r="E614" s="152">
        <v>40911</v>
      </c>
      <c r="F614" s="166" t="s">
        <v>166</v>
      </c>
      <c r="G614" s="151" t="s">
        <v>165</v>
      </c>
      <c r="H614" s="151"/>
      <c r="I614" s="28">
        <v>9433.4239999999991</v>
      </c>
      <c r="J614" s="121">
        <f>((I614/30.4)*40)/12</f>
        <v>1034.3666666666666</v>
      </c>
      <c r="K614" s="121">
        <f>(((I614/30.4)*20)*0.25)/12</f>
        <v>129.29583333333332</v>
      </c>
      <c r="L614" s="28"/>
      <c r="M614" s="28"/>
      <c r="N614" s="28">
        <v>14.605779789935498</v>
      </c>
      <c r="O614" s="28">
        <v>133.6379056491225</v>
      </c>
      <c r="P614" s="112">
        <v>810.80646315789465</v>
      </c>
      <c r="Q614" s="27">
        <f>+N614+O614+P614</f>
        <v>959.05014859695268</v>
      </c>
    </row>
    <row r="615" spans="2:19" ht="15" thickBot="1" x14ac:dyDescent="0.3">
      <c r="B615" s="102" t="s">
        <v>164</v>
      </c>
      <c r="C615" s="100" t="s">
        <v>163</v>
      </c>
      <c r="D615" s="83" t="s">
        <v>2</v>
      </c>
      <c r="E615" s="101">
        <v>43481</v>
      </c>
      <c r="F615" s="100" t="s">
        <v>162</v>
      </c>
      <c r="G615" s="85" t="s">
        <v>161</v>
      </c>
      <c r="H615" s="85"/>
      <c r="I615" s="22">
        <v>7543.1519999999991</v>
      </c>
      <c r="J615" s="99">
        <f>((I615/30.4)*40)/12</f>
        <v>827.1</v>
      </c>
      <c r="K615" s="99">
        <f>(((I615/30.4)*20)*0.25)/12</f>
        <v>103.3875</v>
      </c>
      <c r="L615" s="22"/>
      <c r="M615" s="22"/>
      <c r="N615" s="22">
        <v>0</v>
      </c>
      <c r="O615" s="22">
        <v>67.005568000000025</v>
      </c>
      <c r="P615" s="22">
        <v>567.21846884210527</v>
      </c>
      <c r="Q615" s="21">
        <f>+N615+O615+P615</f>
        <v>634.22403684210531</v>
      </c>
    </row>
    <row r="616" spans="2:19" ht="15" thickBot="1" x14ac:dyDescent="0.3">
      <c r="B616" s="20"/>
      <c r="C616" s="20"/>
      <c r="D616" s="19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</row>
    <row r="617" spans="2:19" ht="12.75" customHeight="1" x14ac:dyDescent="0.25">
      <c r="B617" s="10"/>
      <c r="C617" s="10"/>
      <c r="D617" s="17"/>
      <c r="E617" s="16" t="s">
        <v>1</v>
      </c>
      <c r="F617" s="15"/>
      <c r="G617" s="14"/>
      <c r="H617" s="13"/>
      <c r="I617" s="80">
        <f>SUM(I613:I616)</f>
        <v>32413.695999999996</v>
      </c>
      <c r="J617" s="80">
        <f>SUM(J613:J616)</f>
        <v>3554.1333333333332</v>
      </c>
      <c r="K617" s="80">
        <f>SUM(K613:K616)</f>
        <v>444.26666666666665</v>
      </c>
      <c r="L617" s="80">
        <f>SUM(L613:L616)</f>
        <v>0</v>
      </c>
      <c r="M617" s="80"/>
      <c r="N617" s="80">
        <f>SUM(N613:N616)</f>
        <v>63.623063076696695</v>
      </c>
      <c r="O617" s="80">
        <f>SUM(O613:O616)</f>
        <v>517.08012564912269</v>
      </c>
      <c r="P617" s="80">
        <f>SUM(P613:P616)</f>
        <v>3355.577568947368</v>
      </c>
      <c r="Q617" s="79">
        <f>SUM(Q613:Q616)</f>
        <v>3936.2807576731871</v>
      </c>
    </row>
    <row r="618" spans="2:19" ht="13.5" customHeight="1" thickBot="1" x14ac:dyDescent="0.3">
      <c r="B618" s="11"/>
      <c r="C618" s="10"/>
      <c r="D618" s="10"/>
      <c r="E618" s="9" t="s">
        <v>0</v>
      </c>
      <c r="F618" s="8"/>
      <c r="G618" s="7"/>
      <c r="H618" s="6"/>
      <c r="I618" s="77">
        <f>+I617*12</f>
        <v>388964.35199999996</v>
      </c>
      <c r="J618" s="77">
        <f>+J617*12</f>
        <v>42649.599999999999</v>
      </c>
      <c r="K618" s="77">
        <f>+K617*12</f>
        <v>5331.2</v>
      </c>
      <c r="L618" s="77">
        <f>+L617*12</f>
        <v>0</v>
      </c>
      <c r="M618" s="77"/>
      <c r="N618" s="77">
        <f>+N617*12</f>
        <v>763.47675692036034</v>
      </c>
      <c r="O618" s="77">
        <f>+O617*12</f>
        <v>6204.9615077894723</v>
      </c>
      <c r="P618" s="77">
        <f>+P617*12</f>
        <v>40266.930827368415</v>
      </c>
      <c r="Q618" s="76">
        <f>+Q617*12</f>
        <v>47235.369092078246</v>
      </c>
    </row>
    <row r="619" spans="2:19" ht="14.25" x14ac:dyDescent="0.25">
      <c r="B619" s="11"/>
      <c r="C619" s="10"/>
      <c r="D619" s="10"/>
      <c r="E619" s="98"/>
      <c r="F619" s="98"/>
      <c r="G619" s="10"/>
      <c r="H619" s="10"/>
      <c r="I619" s="97"/>
      <c r="J619" s="97"/>
      <c r="K619" s="97"/>
      <c r="L619" s="97"/>
      <c r="M619" s="97"/>
      <c r="N619" s="97"/>
      <c r="O619" s="97"/>
      <c r="P619" s="97"/>
      <c r="Q619" s="97"/>
      <c r="S619" s="2"/>
    </row>
    <row r="620" spans="2:19" ht="14.25" x14ac:dyDescent="0.25">
      <c r="B620" s="11"/>
      <c r="C620" s="10"/>
      <c r="D620" s="10"/>
      <c r="E620" s="98"/>
      <c r="F620" s="98"/>
      <c r="G620" s="10"/>
      <c r="H620" s="10"/>
      <c r="I620" s="97"/>
      <c r="J620" s="97"/>
      <c r="K620" s="97"/>
      <c r="L620" s="97"/>
      <c r="M620" s="97"/>
      <c r="N620" s="97"/>
      <c r="O620" s="97"/>
      <c r="P620" s="97"/>
      <c r="Q620" s="97"/>
      <c r="S620" s="2"/>
    </row>
    <row r="621" spans="2:19" ht="15" thickBot="1" x14ac:dyDescent="0.3">
      <c r="B621" s="11"/>
      <c r="C621" s="10"/>
      <c r="D621" s="10"/>
      <c r="E621" s="98"/>
      <c r="F621" s="98"/>
      <c r="G621" s="10"/>
      <c r="H621" s="10"/>
      <c r="I621" s="97"/>
      <c r="J621" s="97"/>
      <c r="K621" s="97"/>
      <c r="L621" s="97"/>
      <c r="M621" s="97"/>
      <c r="N621" s="97"/>
      <c r="O621" s="97"/>
      <c r="P621" s="97"/>
      <c r="Q621" s="97"/>
    </row>
    <row r="622" spans="2:19" ht="14.25" x14ac:dyDescent="0.25">
      <c r="B622" s="70" t="s">
        <v>27</v>
      </c>
      <c r="C622" s="69"/>
      <c r="D622" s="68" t="s">
        <v>26</v>
      </c>
      <c r="E622" s="68"/>
      <c r="F622" s="68"/>
      <c r="G622" s="68"/>
      <c r="H622" s="68"/>
      <c r="I622" s="68"/>
      <c r="J622" s="68"/>
      <c r="K622" s="67" t="s">
        <v>25</v>
      </c>
      <c r="L622" s="67"/>
      <c r="M622" s="67"/>
      <c r="N622" s="67"/>
      <c r="O622" s="67"/>
      <c r="P622" s="67"/>
      <c r="Q622" s="66"/>
    </row>
    <row r="623" spans="2:19" ht="14.25" x14ac:dyDescent="0.25">
      <c r="B623" s="65" t="s">
        <v>24</v>
      </c>
      <c r="C623" s="64"/>
      <c r="D623" s="64"/>
      <c r="E623" s="64"/>
      <c r="F623" s="64"/>
      <c r="G623" s="64"/>
      <c r="H623" s="10"/>
      <c r="I623" s="61"/>
      <c r="J623" s="61"/>
      <c r="K623" s="61"/>
      <c r="L623" s="61"/>
      <c r="M623" s="61"/>
      <c r="N623" s="61"/>
      <c r="O623" s="61"/>
      <c r="P623" s="61"/>
      <c r="Q623" s="60"/>
    </row>
    <row r="624" spans="2:19" ht="14.25" x14ac:dyDescent="0.25">
      <c r="B624" s="65" t="s">
        <v>160</v>
      </c>
      <c r="C624" s="96"/>
      <c r="D624" s="96"/>
      <c r="E624" s="96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0"/>
    </row>
    <row r="625" spans="2:19" ht="15" thickBot="1" x14ac:dyDescent="0.3">
      <c r="B625" s="59" t="s">
        <v>159</v>
      </c>
      <c r="C625" s="58"/>
      <c r="D625" s="58"/>
      <c r="E625" s="58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6"/>
    </row>
    <row r="626" spans="2:19" ht="15" thickBot="1" x14ac:dyDescent="0.3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2:19" ht="14.25" x14ac:dyDescent="0.2">
      <c r="B627" s="55" t="s">
        <v>21</v>
      </c>
      <c r="C627" s="54" t="s">
        <v>20</v>
      </c>
      <c r="D627" s="54" t="s">
        <v>19</v>
      </c>
      <c r="E627" s="54" t="s">
        <v>18</v>
      </c>
      <c r="F627" s="54" t="s">
        <v>17</v>
      </c>
      <c r="G627" s="54" t="s">
        <v>16</v>
      </c>
      <c r="H627" s="53"/>
      <c r="I627" s="51" t="s">
        <v>15</v>
      </c>
      <c r="J627" s="51" t="s">
        <v>14</v>
      </c>
      <c r="K627" s="51" t="s">
        <v>13</v>
      </c>
      <c r="L627" s="51" t="s">
        <v>12</v>
      </c>
      <c r="M627" s="52"/>
      <c r="N627" s="51" t="s">
        <v>11</v>
      </c>
      <c r="O627" s="51" t="s">
        <v>10</v>
      </c>
      <c r="P627" s="51" t="s">
        <v>9</v>
      </c>
      <c r="Q627" s="50" t="s">
        <v>8</v>
      </c>
    </row>
    <row r="628" spans="2:19" ht="15" thickBot="1" x14ac:dyDescent="0.3">
      <c r="B628" s="49"/>
      <c r="C628" s="48"/>
      <c r="D628" s="48"/>
      <c r="E628" s="48"/>
      <c r="F628" s="48"/>
      <c r="G628" s="48"/>
      <c r="H628" s="47"/>
      <c r="I628" s="46"/>
      <c r="J628" s="46"/>
      <c r="K628" s="46"/>
      <c r="L628" s="46"/>
      <c r="M628" s="45"/>
      <c r="N628" s="44"/>
      <c r="O628" s="44"/>
      <c r="P628" s="44"/>
      <c r="Q628" s="43"/>
    </row>
    <row r="629" spans="2:19" ht="15" thickBot="1" x14ac:dyDescent="0.3">
      <c r="B629" s="10"/>
      <c r="C629" s="10"/>
      <c r="D629" s="95"/>
      <c r="E629" s="10"/>
      <c r="F629" s="10"/>
      <c r="G629" s="10"/>
      <c r="H629" s="10"/>
      <c r="I629" s="10"/>
      <c r="J629" s="10"/>
      <c r="K629" s="10"/>
      <c r="L629" s="20"/>
      <c r="M629" s="10"/>
      <c r="N629" s="10"/>
      <c r="O629" s="10"/>
      <c r="P629" s="10"/>
      <c r="Q629" s="10"/>
    </row>
    <row r="630" spans="2:19" ht="14.25" x14ac:dyDescent="0.25">
      <c r="B630" s="168" t="s">
        <v>158</v>
      </c>
      <c r="C630" s="93" t="s">
        <v>157</v>
      </c>
      <c r="D630" s="117" t="s">
        <v>5</v>
      </c>
      <c r="E630" s="126">
        <v>43344</v>
      </c>
      <c r="F630" s="116" t="s">
        <v>156</v>
      </c>
      <c r="G630" s="117" t="s">
        <v>155</v>
      </c>
      <c r="H630" s="117"/>
      <c r="I630" s="114">
        <v>16395.328000000001</v>
      </c>
      <c r="J630" s="82">
        <f>((I630/30.4)*40)/12</f>
        <v>1797.7333333333336</v>
      </c>
      <c r="K630" s="82">
        <f>(((I630/30.4)*20)*0.25)/12</f>
        <v>224.7166666666667</v>
      </c>
      <c r="L630" s="113"/>
      <c r="M630" s="113"/>
      <c r="N630" s="113">
        <v>53.878804063076622</v>
      </c>
      <c r="O630" s="113">
        <v>338.87818000000016</v>
      </c>
      <c r="P630" s="113">
        <v>2179.5263889473686</v>
      </c>
      <c r="Q630" s="87">
        <f>+N630+O630+P630</f>
        <v>2572.2833730104453</v>
      </c>
    </row>
    <row r="631" spans="2:19" ht="14.25" x14ac:dyDescent="0.25">
      <c r="B631" s="34" t="s">
        <v>154</v>
      </c>
      <c r="C631" s="155" t="s">
        <v>153</v>
      </c>
      <c r="D631" s="151" t="s">
        <v>2</v>
      </c>
      <c r="E631" s="166">
        <v>42782</v>
      </c>
      <c r="F631" s="38" t="s">
        <v>152</v>
      </c>
      <c r="G631" s="155" t="s">
        <v>151</v>
      </c>
      <c r="H631" s="155"/>
      <c r="I631" s="30">
        <v>7543.1519999999991</v>
      </c>
      <c r="J631" s="121">
        <f>((I631/30.4)*40)/12</f>
        <v>827.1</v>
      </c>
      <c r="K631" s="121">
        <f>(((I631/30.4)*20)*0.25)/12</f>
        <v>103.3875</v>
      </c>
      <c r="L631" s="28"/>
      <c r="M631" s="28"/>
      <c r="N631" s="28">
        <v>0</v>
      </c>
      <c r="O631" s="28">
        <v>67.007200000000012</v>
      </c>
      <c r="P631" s="28">
        <v>567.23315684210525</v>
      </c>
      <c r="Q631" s="27">
        <f>+N631+O631+P631</f>
        <v>634.24035684210526</v>
      </c>
    </row>
    <row r="632" spans="2:19" ht="14.25" x14ac:dyDescent="0.25">
      <c r="B632" s="34" t="s">
        <v>150</v>
      </c>
      <c r="C632" s="155" t="s">
        <v>149</v>
      </c>
      <c r="D632" s="151" t="s">
        <v>2</v>
      </c>
      <c r="E632" s="166">
        <v>41092</v>
      </c>
      <c r="F632" s="38" t="s">
        <v>148</v>
      </c>
      <c r="G632" s="155" t="s">
        <v>147</v>
      </c>
      <c r="H632" s="155"/>
      <c r="I632" s="30">
        <v>8502.271999999999</v>
      </c>
      <c r="J632" s="121">
        <f>((I632/30.4)*40)/12</f>
        <v>932.26666666666677</v>
      </c>
      <c r="K632" s="121">
        <f>(((I632/30.4)*20)*0.25)/12</f>
        <v>116.53333333333335</v>
      </c>
      <c r="L632" s="28"/>
      <c r="M632" s="28"/>
      <c r="N632" s="28">
        <v>9.8042106376961691</v>
      </c>
      <c r="O632" s="28">
        <v>103.13351557017546</v>
      </c>
      <c r="P632" s="28">
        <v>670.21235684210512</v>
      </c>
      <c r="Q632" s="27">
        <f>+N632+O632+P632</f>
        <v>783.15008304997673</v>
      </c>
    </row>
    <row r="633" spans="2:19" ht="14.25" x14ac:dyDescent="0.25">
      <c r="B633" s="167" t="s">
        <v>146</v>
      </c>
      <c r="C633" s="155" t="s">
        <v>145</v>
      </c>
      <c r="D633" s="151" t="s">
        <v>2</v>
      </c>
      <c r="E633" s="166">
        <v>41015</v>
      </c>
      <c r="F633" s="166" t="s">
        <v>144</v>
      </c>
      <c r="G633" s="151" t="s">
        <v>143</v>
      </c>
      <c r="H633" s="151"/>
      <c r="I633" s="28">
        <v>9433.4239999999991</v>
      </c>
      <c r="J633" s="121">
        <f>((I633/30.4)*40)/12</f>
        <v>1034.3666666666666</v>
      </c>
      <c r="K633" s="121">
        <f>(((I633/30.4)*20)*0.25)/12</f>
        <v>129.29583333333332</v>
      </c>
      <c r="L633" s="28"/>
      <c r="M633" s="28"/>
      <c r="N633" s="28">
        <v>14.128237246075692</v>
      </c>
      <c r="O633" s="28">
        <v>133.6420134210523</v>
      </c>
      <c r="P633" s="28">
        <v>810.82326315789487</v>
      </c>
      <c r="Q633" s="27">
        <f>+N633+O633+P633</f>
        <v>958.59351382502291</v>
      </c>
    </row>
    <row r="634" spans="2:19" ht="14.25" x14ac:dyDescent="0.25">
      <c r="B634" s="167" t="s">
        <v>142</v>
      </c>
      <c r="C634" s="155" t="s">
        <v>141</v>
      </c>
      <c r="D634" s="151" t="s">
        <v>2</v>
      </c>
      <c r="E634" s="166">
        <v>42354</v>
      </c>
      <c r="F634" s="166" t="s">
        <v>140</v>
      </c>
      <c r="G634" s="151" t="s">
        <v>139</v>
      </c>
      <c r="H634" s="151"/>
      <c r="I634" s="28">
        <v>9433.4239999999991</v>
      </c>
      <c r="J634" s="121">
        <f>((I634/30.4)*40)/12</f>
        <v>1034.3666666666666</v>
      </c>
      <c r="K634" s="121">
        <f>(((I634/30.4)*20)*0.25)/12</f>
        <v>129.29583333333332</v>
      </c>
      <c r="L634" s="28"/>
      <c r="M634" s="28"/>
      <c r="N634" s="28">
        <v>14.128237246075692</v>
      </c>
      <c r="O634" s="28">
        <v>133.6420134210523</v>
      </c>
      <c r="P634" s="28">
        <v>810.82326315789487</v>
      </c>
      <c r="Q634" s="27">
        <f>+N634+O634+P634</f>
        <v>958.59351382502291</v>
      </c>
    </row>
    <row r="635" spans="2:19" ht="14.25" x14ac:dyDescent="0.25">
      <c r="B635" s="167" t="s">
        <v>138</v>
      </c>
      <c r="C635" s="155" t="s">
        <v>137</v>
      </c>
      <c r="D635" s="151" t="s">
        <v>5</v>
      </c>
      <c r="E635" s="166">
        <v>43846</v>
      </c>
      <c r="F635" s="166" t="s">
        <v>136</v>
      </c>
      <c r="G635" s="151" t="s">
        <v>135</v>
      </c>
      <c r="H635" s="151"/>
      <c r="I635" s="28">
        <v>15437.119999999999</v>
      </c>
      <c r="J635" s="121">
        <f>((I635/30.4)*40)/12</f>
        <v>1692.6666666666667</v>
      </c>
      <c r="K635" s="121">
        <f>(((I635/30.4)*20)*0.25)/12</f>
        <v>211.58333333333334</v>
      </c>
      <c r="L635" s="28"/>
      <c r="M635" s="28"/>
      <c r="N635" s="28">
        <v>48.378978799919118</v>
      </c>
      <c r="O635" s="28">
        <v>316.43594000000002</v>
      </c>
      <c r="P635" s="28">
        <v>1977.546228947368</v>
      </c>
      <c r="Q635" s="27">
        <f>+N635+O635+P635</f>
        <v>2342.3611477472873</v>
      </c>
    </row>
    <row r="636" spans="2:19" ht="15" thickBot="1" x14ac:dyDescent="0.3">
      <c r="B636" s="10"/>
      <c r="C636" s="10"/>
      <c r="D636" s="95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</row>
    <row r="637" spans="2:19" ht="12.75" customHeight="1" x14ac:dyDescent="0.25">
      <c r="B637" s="10"/>
      <c r="C637" s="10"/>
      <c r="D637" s="17"/>
      <c r="E637" s="16" t="s">
        <v>1</v>
      </c>
      <c r="F637" s="15"/>
      <c r="G637" s="14"/>
      <c r="H637" s="13"/>
      <c r="I637" s="80">
        <f>SUM(I630:I636)</f>
        <v>66744.72</v>
      </c>
      <c r="J637" s="80">
        <f>SUM(J630:J636)</f>
        <v>7318.5000000000009</v>
      </c>
      <c r="K637" s="80">
        <f>SUM(K630:K636)</f>
        <v>914.81250000000011</v>
      </c>
      <c r="L637" s="80">
        <f>SUM(L630:L636)</f>
        <v>0</v>
      </c>
      <c r="M637" s="80"/>
      <c r="N637" s="80">
        <f>SUM(N630:N636)</f>
        <v>140.31846799284327</v>
      </c>
      <c r="O637" s="80">
        <f>SUM(O630:O636)</f>
        <v>1092.7388624122802</v>
      </c>
      <c r="P637" s="80">
        <f>SUM(P630:P636)</f>
        <v>7016.1646578947366</v>
      </c>
      <c r="Q637" s="80">
        <f>SUM(Q630:Q636)</f>
        <v>8249.2219882998616</v>
      </c>
    </row>
    <row r="638" spans="2:19" ht="13.5" customHeight="1" thickBot="1" x14ac:dyDescent="0.3">
      <c r="B638" s="11"/>
      <c r="C638" s="10"/>
      <c r="D638" s="10"/>
      <c r="E638" s="9" t="s">
        <v>0</v>
      </c>
      <c r="F638" s="8"/>
      <c r="G638" s="7"/>
      <c r="H638" s="6"/>
      <c r="I638" s="77">
        <f>+I637*12</f>
        <v>800936.64</v>
      </c>
      <c r="J638" s="77">
        <f>+J637*12</f>
        <v>87822.000000000015</v>
      </c>
      <c r="K638" s="77">
        <f>+K637*12</f>
        <v>10977.750000000002</v>
      </c>
      <c r="L638" s="77">
        <f>+L637*12</f>
        <v>0</v>
      </c>
      <c r="M638" s="77"/>
      <c r="N638" s="77">
        <f>+N637*12</f>
        <v>1683.8216159141193</v>
      </c>
      <c r="O638" s="77">
        <f>+O637*12</f>
        <v>13112.866348947362</v>
      </c>
      <c r="P638" s="77">
        <f>+P637*12</f>
        <v>84193.975894736839</v>
      </c>
      <c r="Q638" s="76">
        <f>+Q637*12</f>
        <v>98990.663859598339</v>
      </c>
    </row>
    <row r="639" spans="2:19" ht="14.25" x14ac:dyDescent="0.25">
      <c r="B639" s="11"/>
      <c r="C639" s="10"/>
      <c r="D639" s="10"/>
      <c r="E639" s="98"/>
      <c r="F639" s="98"/>
      <c r="G639" s="10"/>
      <c r="H639" s="10"/>
      <c r="I639" s="97"/>
      <c r="J639" s="97"/>
      <c r="K639" s="97"/>
      <c r="L639" s="97"/>
      <c r="M639" s="97"/>
      <c r="N639" s="97"/>
      <c r="O639" s="97"/>
      <c r="P639" s="97"/>
      <c r="Q639" s="97"/>
      <c r="S639" s="2"/>
    </row>
    <row r="640" spans="2:19" ht="14.25" x14ac:dyDescent="0.25">
      <c r="B640" s="11"/>
      <c r="C640" s="10"/>
      <c r="D640" s="10"/>
      <c r="E640" s="98"/>
      <c r="F640" s="98"/>
      <c r="G640" s="10"/>
      <c r="H640" s="10"/>
      <c r="I640" s="97"/>
      <c r="J640" s="97"/>
      <c r="K640" s="97"/>
      <c r="L640" s="97"/>
      <c r="M640" s="97"/>
      <c r="N640" s="97"/>
      <c r="O640" s="97"/>
      <c r="P640" s="97"/>
      <c r="Q640" s="97"/>
      <c r="S640" s="2"/>
    </row>
    <row r="641" spans="2:19" ht="15" thickBot="1" x14ac:dyDescent="0.3">
      <c r="B641" s="11"/>
      <c r="C641" s="10"/>
      <c r="D641" s="10"/>
      <c r="E641" s="98"/>
      <c r="F641" s="98"/>
      <c r="G641" s="10"/>
      <c r="H641" s="10"/>
      <c r="I641" s="97"/>
      <c r="J641" s="97"/>
      <c r="K641" s="97"/>
      <c r="L641" s="97"/>
      <c r="M641" s="97"/>
      <c r="N641" s="97"/>
      <c r="O641" s="97"/>
      <c r="P641" s="97"/>
      <c r="Q641" s="97"/>
    </row>
    <row r="642" spans="2:19" ht="14.25" x14ac:dyDescent="0.25">
      <c r="B642" s="70" t="s">
        <v>27</v>
      </c>
      <c r="C642" s="69"/>
      <c r="D642" s="68" t="s">
        <v>26</v>
      </c>
      <c r="E642" s="68"/>
      <c r="F642" s="68"/>
      <c r="G642" s="68"/>
      <c r="H642" s="68"/>
      <c r="I642" s="68"/>
      <c r="J642" s="68"/>
      <c r="K642" s="67" t="s">
        <v>25</v>
      </c>
      <c r="L642" s="67"/>
      <c r="M642" s="67"/>
      <c r="N642" s="67"/>
      <c r="O642" s="67"/>
      <c r="P642" s="67"/>
      <c r="Q642" s="66"/>
    </row>
    <row r="643" spans="2:19" ht="14.25" x14ac:dyDescent="0.25">
      <c r="B643" s="65" t="s">
        <v>24</v>
      </c>
      <c r="C643" s="64"/>
      <c r="D643" s="64"/>
      <c r="E643" s="64"/>
      <c r="F643" s="64"/>
      <c r="G643" s="64"/>
      <c r="H643" s="10"/>
      <c r="I643" s="61"/>
      <c r="J643" s="61"/>
      <c r="K643" s="61"/>
      <c r="L643" s="61"/>
      <c r="M643" s="61"/>
      <c r="N643" s="61"/>
      <c r="O643" s="61"/>
      <c r="P643" s="61"/>
      <c r="Q643" s="60"/>
    </row>
    <row r="644" spans="2:19" ht="14.25" x14ac:dyDescent="0.25">
      <c r="B644" s="65" t="s">
        <v>134</v>
      </c>
      <c r="C644" s="96"/>
      <c r="D644" s="96"/>
      <c r="E644" s="96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0"/>
    </row>
    <row r="645" spans="2:19" ht="15" thickBot="1" x14ac:dyDescent="0.3">
      <c r="B645" s="59" t="s">
        <v>133</v>
      </c>
      <c r="C645" s="58"/>
      <c r="D645" s="58"/>
      <c r="E645" s="58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6"/>
    </row>
    <row r="646" spans="2:19" ht="15" thickBot="1" x14ac:dyDescent="0.3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2:19" ht="14.25" x14ac:dyDescent="0.2">
      <c r="B647" s="55" t="s">
        <v>21</v>
      </c>
      <c r="C647" s="54" t="s">
        <v>20</v>
      </c>
      <c r="D647" s="54" t="s">
        <v>19</v>
      </c>
      <c r="E647" s="54" t="s">
        <v>18</v>
      </c>
      <c r="F647" s="54" t="s">
        <v>17</v>
      </c>
      <c r="G647" s="54" t="s">
        <v>16</v>
      </c>
      <c r="H647" s="53"/>
      <c r="I647" s="51" t="s">
        <v>15</v>
      </c>
      <c r="J647" s="51" t="s">
        <v>14</v>
      </c>
      <c r="K647" s="51" t="s">
        <v>13</v>
      </c>
      <c r="L647" s="51" t="s">
        <v>12</v>
      </c>
      <c r="M647" s="52"/>
      <c r="N647" s="51" t="s">
        <v>11</v>
      </c>
      <c r="O647" s="51" t="s">
        <v>10</v>
      </c>
      <c r="P647" s="51" t="s">
        <v>9</v>
      </c>
      <c r="Q647" s="50" t="s">
        <v>8</v>
      </c>
    </row>
    <row r="648" spans="2:19" ht="15" thickBot="1" x14ac:dyDescent="0.3">
      <c r="B648" s="49"/>
      <c r="C648" s="48"/>
      <c r="D648" s="48"/>
      <c r="E648" s="48"/>
      <c r="F648" s="48"/>
      <c r="G648" s="48"/>
      <c r="H648" s="47"/>
      <c r="I648" s="46"/>
      <c r="J648" s="46"/>
      <c r="K648" s="46"/>
      <c r="L648" s="46"/>
      <c r="M648" s="45"/>
      <c r="N648" s="44"/>
      <c r="O648" s="44"/>
      <c r="P648" s="44"/>
      <c r="Q648" s="43"/>
    </row>
    <row r="649" spans="2:19" ht="15" thickBot="1" x14ac:dyDescent="0.3">
      <c r="B649" s="20"/>
      <c r="C649" s="20"/>
      <c r="D649" s="20"/>
      <c r="E649" s="20"/>
      <c r="F649" s="20"/>
      <c r="G649" s="20"/>
      <c r="H649" s="20"/>
      <c r="I649" s="42"/>
      <c r="J649" s="42"/>
      <c r="K649" s="42"/>
      <c r="L649" s="42"/>
      <c r="M649" s="42"/>
      <c r="N649" s="41"/>
      <c r="O649" s="41"/>
      <c r="P649" s="41"/>
      <c r="Q649" s="41"/>
    </row>
    <row r="650" spans="2:19" ht="37.5" customHeight="1" x14ac:dyDescent="0.25">
      <c r="B650" s="165" t="s">
        <v>132</v>
      </c>
      <c r="C650" s="164" t="s">
        <v>131</v>
      </c>
      <c r="D650" s="161" t="s">
        <v>5</v>
      </c>
      <c r="E650" s="163">
        <v>40910</v>
      </c>
      <c r="F650" s="162" t="s">
        <v>130</v>
      </c>
      <c r="G650" s="161" t="s">
        <v>129</v>
      </c>
      <c r="H650" s="161"/>
      <c r="I650" s="160">
        <v>15437.119999999999</v>
      </c>
      <c r="J650" s="159">
        <f>((I650/30.4)*40)/12</f>
        <v>1692.6666666666667</v>
      </c>
      <c r="K650" s="159">
        <f>(((I650/30.4)*20)*0.25)/12</f>
        <v>211.58333333333334</v>
      </c>
      <c r="L650" s="113"/>
      <c r="M650" s="113"/>
      <c r="N650" s="159">
        <v>48.378978799919118</v>
      </c>
      <c r="O650" s="159">
        <v>316.43594000000002</v>
      </c>
      <c r="P650" s="159">
        <v>1977.546228947368</v>
      </c>
      <c r="Q650" s="158">
        <f>+N650+O650+P650</f>
        <v>2342.3611477472873</v>
      </c>
    </row>
    <row r="651" spans="2:19" ht="24.95" customHeight="1" x14ac:dyDescent="0.25">
      <c r="B651" s="40" t="s">
        <v>128</v>
      </c>
      <c r="C651" s="39" t="s">
        <v>124</v>
      </c>
      <c r="D651" s="31" t="s">
        <v>2</v>
      </c>
      <c r="E651" s="32">
        <v>41030</v>
      </c>
      <c r="F651" s="157" t="s">
        <v>127</v>
      </c>
      <c r="G651" s="37" t="s">
        <v>126</v>
      </c>
      <c r="H651" s="37"/>
      <c r="I651" s="36">
        <v>7543.1519999999991</v>
      </c>
      <c r="J651" s="29">
        <f>((I651/30.4)*40)/12</f>
        <v>827.1</v>
      </c>
      <c r="K651" s="29">
        <f>(((I651/30.4)*20)*0.25)/12</f>
        <v>103.3875</v>
      </c>
      <c r="L651" s="28"/>
      <c r="M651" s="28"/>
      <c r="N651" s="29">
        <v>0</v>
      </c>
      <c r="O651" s="29">
        <v>67.007200000000012</v>
      </c>
      <c r="P651" s="29">
        <v>567.23315684210525</v>
      </c>
      <c r="Q651" s="35">
        <f>+N651+O651+P651</f>
        <v>634.24035684210526</v>
      </c>
    </row>
    <row r="652" spans="2:19" ht="14.25" x14ac:dyDescent="0.25">
      <c r="B652" s="34" t="s">
        <v>125</v>
      </c>
      <c r="C652" s="33" t="s">
        <v>124</v>
      </c>
      <c r="D652" s="31" t="s">
        <v>2</v>
      </c>
      <c r="E652" s="32">
        <v>41137</v>
      </c>
      <c r="F652" s="156" t="s">
        <v>123</v>
      </c>
      <c r="G652" s="31" t="s">
        <v>122</v>
      </c>
      <c r="H652" s="31"/>
      <c r="I652" s="30">
        <v>7543.1519999999991</v>
      </c>
      <c r="J652" s="29">
        <f>((I652/30.4)*40)/12</f>
        <v>827.1</v>
      </c>
      <c r="K652" s="29">
        <f>(((I652/30.4)*20)*0.25)/12</f>
        <v>103.3875</v>
      </c>
      <c r="L652" s="28">
        <v>0</v>
      </c>
      <c r="M652" s="28"/>
      <c r="N652" s="28">
        <v>0</v>
      </c>
      <c r="O652" s="28">
        <v>67.007200000000012</v>
      </c>
      <c r="P652" s="28">
        <v>567.23315684210525</v>
      </c>
      <c r="Q652" s="27">
        <f>+N652+O652+P652</f>
        <v>634.24035684210526</v>
      </c>
      <c r="S652" s="71"/>
    </row>
    <row r="653" spans="2:19" ht="18" customHeight="1" x14ac:dyDescent="0.25">
      <c r="B653" s="34" t="s">
        <v>121</v>
      </c>
      <c r="C653" s="33" t="s">
        <v>117</v>
      </c>
      <c r="D653" s="31" t="s">
        <v>2</v>
      </c>
      <c r="E653" s="32">
        <v>43937</v>
      </c>
      <c r="F653" s="156" t="s">
        <v>120</v>
      </c>
      <c r="G653" s="31" t="s">
        <v>119</v>
      </c>
      <c r="H653" s="31"/>
      <c r="I653" s="30">
        <v>7543.1519999999991</v>
      </c>
      <c r="J653" s="29">
        <f>((I653/30.4)*40)/12</f>
        <v>827.1</v>
      </c>
      <c r="K653" s="29">
        <f>(((I653/30.4)*20)*0.25)/12</f>
        <v>103.3875</v>
      </c>
      <c r="L653" s="28"/>
      <c r="M653" s="28"/>
      <c r="N653" s="28">
        <v>0</v>
      </c>
      <c r="O653" s="28">
        <v>67.007200000000012</v>
      </c>
      <c r="P653" s="28">
        <v>567.23315684210525</v>
      </c>
      <c r="Q653" s="27">
        <f>+N653+O653+P653</f>
        <v>634.24035684210526</v>
      </c>
      <c r="S653" s="71"/>
    </row>
    <row r="654" spans="2:19" ht="15" thickBot="1" x14ac:dyDescent="0.3">
      <c r="B654" s="26" t="s">
        <v>118</v>
      </c>
      <c r="C654" s="25" t="s">
        <v>117</v>
      </c>
      <c r="D654" s="31" t="s">
        <v>2</v>
      </c>
      <c r="E654" s="24">
        <v>41092</v>
      </c>
      <c r="F654" s="24" t="s">
        <v>116</v>
      </c>
      <c r="G654" s="23" t="s">
        <v>115</v>
      </c>
      <c r="H654" s="23"/>
      <c r="I654" s="22">
        <v>8129.5680000000002</v>
      </c>
      <c r="J654" s="29">
        <f>((I654/30.4)*40)/12</f>
        <v>891.40000000000009</v>
      </c>
      <c r="K654" s="29">
        <f>(((I654/30.4)*20)*0.25)/12</f>
        <v>111.42500000000001</v>
      </c>
      <c r="L654" s="22"/>
      <c r="M654" s="22"/>
      <c r="N654" s="22">
        <v>8.7145762517313301</v>
      </c>
      <c r="O654" s="22">
        <v>77.753164692982807</v>
      </c>
      <c r="P654" s="22">
        <v>630.19571684210541</v>
      </c>
      <c r="Q654" s="21"/>
    </row>
    <row r="655" spans="2:19" ht="15" thickBot="1" x14ac:dyDescent="0.3">
      <c r="B655" s="20"/>
      <c r="C655" s="20"/>
      <c r="D655" s="19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</row>
    <row r="656" spans="2:19" ht="12.75" customHeight="1" x14ac:dyDescent="0.25">
      <c r="B656" s="10"/>
      <c r="C656" s="10"/>
      <c r="D656" s="17"/>
      <c r="E656" s="16" t="s">
        <v>1</v>
      </c>
      <c r="F656" s="15"/>
      <c r="G656" s="14"/>
      <c r="H656" s="13"/>
      <c r="I656" s="12">
        <f>SUM(I650:I655)</f>
        <v>46196.143999999993</v>
      </c>
      <c r="J656" s="12">
        <f>SUM(J650:J655)</f>
        <v>5065.3666666666668</v>
      </c>
      <c r="K656" s="12">
        <f>SUM(K650:K655)</f>
        <v>633.17083333333335</v>
      </c>
      <c r="L656" s="12">
        <f>SUM(L650:L655)</f>
        <v>0</v>
      </c>
      <c r="M656" s="12"/>
      <c r="N656" s="12">
        <f>SUM(N650:N655)</f>
        <v>57.093555051650448</v>
      </c>
      <c r="O656" s="12">
        <f>SUM(O650:O655)</f>
        <v>595.21070469298297</v>
      </c>
      <c r="P656" s="12">
        <f>SUM(P650:P655)</f>
        <v>4309.441416315789</v>
      </c>
      <c r="Q656" s="12">
        <f>SUM(Q650:Q655)</f>
        <v>4245.0822182736028</v>
      </c>
    </row>
    <row r="657" spans="2:19" ht="13.5" customHeight="1" thickBot="1" x14ac:dyDescent="0.3">
      <c r="B657" s="11"/>
      <c r="C657" s="10"/>
      <c r="D657" s="10"/>
      <c r="E657" s="9" t="s">
        <v>0</v>
      </c>
      <c r="F657" s="8"/>
      <c r="G657" s="7"/>
      <c r="H657" s="6"/>
      <c r="I657" s="5">
        <f>+I656*12</f>
        <v>554353.72799999989</v>
      </c>
      <c r="J657" s="5">
        <f>+J656*12</f>
        <v>60784.4</v>
      </c>
      <c r="K657" s="5">
        <f>+K656*12</f>
        <v>7598.05</v>
      </c>
      <c r="L657" s="5">
        <f>+L656*12</f>
        <v>0</v>
      </c>
      <c r="M657" s="5"/>
      <c r="N657" s="5">
        <f>+N656*12</f>
        <v>685.1226606198054</v>
      </c>
      <c r="O657" s="5">
        <f>+O656*12</f>
        <v>7142.5284563157957</v>
      </c>
      <c r="P657" s="5">
        <f>+P656*12</f>
        <v>51713.296995789467</v>
      </c>
      <c r="Q657" s="4">
        <f>+Q656*12</f>
        <v>50940.986619283234</v>
      </c>
    </row>
    <row r="658" spans="2:19" ht="14.25" x14ac:dyDescent="0.25">
      <c r="B658" s="11"/>
      <c r="C658" s="10"/>
      <c r="D658" s="10"/>
      <c r="E658" s="98"/>
      <c r="F658" s="98"/>
      <c r="G658" s="10"/>
      <c r="H658" s="10"/>
      <c r="I658" s="97"/>
      <c r="J658" s="97"/>
      <c r="K658" s="97"/>
      <c r="L658" s="97"/>
      <c r="M658" s="97"/>
      <c r="N658" s="97"/>
      <c r="O658" s="97"/>
      <c r="P658" s="97"/>
      <c r="Q658" s="97"/>
      <c r="S658" s="2"/>
    </row>
    <row r="659" spans="2:19" ht="14.25" x14ac:dyDescent="0.25">
      <c r="B659" s="11"/>
      <c r="C659" s="10"/>
      <c r="D659" s="10"/>
      <c r="E659" s="98"/>
      <c r="F659" s="98"/>
      <c r="G659" s="10"/>
      <c r="H659" s="10"/>
      <c r="I659" s="97"/>
      <c r="J659" s="97"/>
      <c r="K659" s="97"/>
      <c r="L659" s="97"/>
      <c r="M659" s="97"/>
      <c r="N659" s="97"/>
      <c r="O659" s="97"/>
      <c r="P659" s="97"/>
      <c r="Q659" s="97"/>
      <c r="S659" s="2"/>
    </row>
    <row r="660" spans="2:19" ht="15" thickBot="1" x14ac:dyDescent="0.3">
      <c r="B660" s="11"/>
      <c r="C660" s="10"/>
      <c r="D660" s="10"/>
      <c r="E660" s="98"/>
      <c r="F660" s="98"/>
      <c r="G660" s="10"/>
      <c r="H660" s="10"/>
      <c r="I660" s="97"/>
      <c r="J660" s="97"/>
      <c r="K660" s="97"/>
      <c r="L660" s="97"/>
      <c r="M660" s="97"/>
      <c r="N660" s="97"/>
      <c r="O660" s="97"/>
      <c r="P660" s="97"/>
      <c r="Q660" s="97"/>
      <c r="S660" s="2"/>
    </row>
    <row r="661" spans="2:19" ht="14.25" x14ac:dyDescent="0.25">
      <c r="B661" s="70" t="s">
        <v>27</v>
      </c>
      <c r="C661" s="69"/>
      <c r="D661" s="68" t="s">
        <v>26</v>
      </c>
      <c r="E661" s="68"/>
      <c r="F661" s="68"/>
      <c r="G661" s="68"/>
      <c r="H661" s="68"/>
      <c r="I661" s="68"/>
      <c r="J661" s="68"/>
      <c r="K661" s="67" t="s">
        <v>25</v>
      </c>
      <c r="L661" s="67"/>
      <c r="M661" s="67"/>
      <c r="N661" s="67"/>
      <c r="O661" s="67"/>
      <c r="P661" s="67"/>
      <c r="Q661" s="66"/>
      <c r="S661" s="2"/>
    </row>
    <row r="662" spans="2:19" ht="14.25" x14ac:dyDescent="0.25">
      <c r="B662" s="65" t="s">
        <v>24</v>
      </c>
      <c r="C662" s="64"/>
      <c r="D662" s="64"/>
      <c r="E662" s="64"/>
      <c r="F662" s="64"/>
      <c r="G662" s="64"/>
      <c r="H662" s="10"/>
      <c r="I662" s="61"/>
      <c r="J662" s="61"/>
      <c r="K662" s="61"/>
      <c r="L662" s="61"/>
      <c r="M662" s="61"/>
      <c r="N662" s="61"/>
      <c r="O662" s="61"/>
      <c r="P662" s="61"/>
      <c r="Q662" s="60"/>
      <c r="S662" s="2"/>
    </row>
    <row r="663" spans="2:19" ht="14.25" x14ac:dyDescent="0.25">
      <c r="B663" s="65" t="s">
        <v>101</v>
      </c>
      <c r="C663" s="96"/>
      <c r="D663" s="96"/>
      <c r="E663" s="96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0"/>
      <c r="S663" s="2"/>
    </row>
    <row r="664" spans="2:19" ht="15" thickBot="1" x14ac:dyDescent="0.3">
      <c r="B664" s="59" t="s">
        <v>114</v>
      </c>
      <c r="C664" s="58"/>
      <c r="D664" s="58"/>
      <c r="E664" s="58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6"/>
      <c r="S664" s="2"/>
    </row>
    <row r="665" spans="2:19" ht="15" thickBot="1" x14ac:dyDescent="0.3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S665" s="2"/>
    </row>
    <row r="666" spans="2:19" ht="14.25" x14ac:dyDescent="0.2">
      <c r="B666" s="55" t="s">
        <v>21</v>
      </c>
      <c r="C666" s="54" t="s">
        <v>20</v>
      </c>
      <c r="D666" s="54" t="s">
        <v>19</v>
      </c>
      <c r="E666" s="54" t="s">
        <v>18</v>
      </c>
      <c r="F666" s="54" t="s">
        <v>17</v>
      </c>
      <c r="G666" s="54" t="s">
        <v>16</v>
      </c>
      <c r="H666" s="53"/>
      <c r="I666" s="51" t="s">
        <v>15</v>
      </c>
      <c r="J666" s="51" t="s">
        <v>14</v>
      </c>
      <c r="K666" s="51" t="s">
        <v>13</v>
      </c>
      <c r="L666" s="51" t="s">
        <v>12</v>
      </c>
      <c r="M666" s="52"/>
      <c r="N666" s="51" t="s">
        <v>11</v>
      </c>
      <c r="O666" s="51" t="s">
        <v>10</v>
      </c>
      <c r="P666" s="51" t="s">
        <v>9</v>
      </c>
      <c r="Q666" s="50" t="s">
        <v>8</v>
      </c>
      <c r="S666" s="2"/>
    </row>
    <row r="667" spans="2:19" ht="15" thickBot="1" x14ac:dyDescent="0.3">
      <c r="B667" s="49"/>
      <c r="C667" s="48"/>
      <c r="D667" s="48"/>
      <c r="E667" s="48"/>
      <c r="F667" s="48"/>
      <c r="G667" s="48"/>
      <c r="H667" s="47"/>
      <c r="I667" s="46"/>
      <c r="J667" s="46"/>
      <c r="K667" s="46"/>
      <c r="L667" s="46"/>
      <c r="M667" s="45"/>
      <c r="N667" s="44"/>
      <c r="O667" s="44"/>
      <c r="P667" s="44"/>
      <c r="Q667" s="43"/>
      <c r="S667" s="2"/>
    </row>
    <row r="668" spans="2:19" ht="15" thickBot="1" x14ac:dyDescent="0.3">
      <c r="B668" s="10"/>
      <c r="C668" s="10"/>
      <c r="D668" s="95"/>
      <c r="E668" s="10"/>
      <c r="F668" s="10"/>
      <c r="G668" s="10"/>
      <c r="H668" s="10"/>
      <c r="I668" s="10"/>
      <c r="J668" s="10"/>
      <c r="K668" s="10"/>
      <c r="L668" s="20"/>
      <c r="M668" s="10"/>
      <c r="N668" s="10"/>
      <c r="O668" s="10"/>
      <c r="P668" s="10"/>
      <c r="Q668" s="10"/>
      <c r="S668" s="2"/>
    </row>
    <row r="669" spans="2:19" ht="14.25" x14ac:dyDescent="0.25">
      <c r="B669" s="146" t="s">
        <v>113</v>
      </c>
      <c r="C669" s="145" t="s">
        <v>112</v>
      </c>
      <c r="D669" s="117" t="s">
        <v>5</v>
      </c>
      <c r="E669" s="144">
        <v>43345</v>
      </c>
      <c r="F669" s="115" t="s">
        <v>111</v>
      </c>
      <c r="G669" s="93" t="s">
        <v>110</v>
      </c>
      <c r="H669" s="93"/>
      <c r="I669" s="142">
        <v>15437.119999999999</v>
      </c>
      <c r="J669" s="82">
        <f>((I669/30.4)*40)/12</f>
        <v>1692.6666666666667</v>
      </c>
      <c r="K669" s="82">
        <f>(((I669/30.4)*20)*0.25)/12</f>
        <v>211.58333333333334</v>
      </c>
      <c r="L669" s="113"/>
      <c r="M669" s="113"/>
      <c r="N669" s="82">
        <v>48.378978799919118</v>
      </c>
      <c r="O669" s="82">
        <v>316.43594000000002</v>
      </c>
      <c r="P669" s="82">
        <v>1977.546228947368</v>
      </c>
      <c r="Q669" s="141">
        <f>+N669+O669+P669</f>
        <v>2342.3611477472873</v>
      </c>
      <c r="S669" s="2"/>
    </row>
    <row r="670" spans="2:19" ht="14.25" x14ac:dyDescent="0.25">
      <c r="B670" s="154" t="s">
        <v>109</v>
      </c>
      <c r="C670" s="155" t="s">
        <v>108</v>
      </c>
      <c r="D670" s="151" t="s">
        <v>2</v>
      </c>
      <c r="E670" s="138">
        <v>43983</v>
      </c>
      <c r="F670" s="38" t="s">
        <v>107</v>
      </c>
      <c r="G670" s="155" t="s">
        <v>106</v>
      </c>
      <c r="H670" s="155"/>
      <c r="I670" s="30">
        <v>9433.4239999999991</v>
      </c>
      <c r="J670" s="121">
        <f>((I670/30.4)*40)/12</f>
        <v>1034.3666666666666</v>
      </c>
      <c r="K670" s="121">
        <f>(((I670/30.4)*20)*0.25)/12</f>
        <v>129.29583333333332</v>
      </c>
      <c r="L670" s="28"/>
      <c r="M670" s="28"/>
      <c r="N670" s="28">
        <v>14.128237246075692</v>
      </c>
      <c r="O670" s="28">
        <v>133.6420134210523</v>
      </c>
      <c r="P670" s="112">
        <v>810.82326315789487</v>
      </c>
      <c r="Q670" s="27">
        <f>+N670+O670+P670</f>
        <v>958.59351382502291</v>
      </c>
      <c r="S670" s="2"/>
    </row>
    <row r="671" spans="2:19" ht="14.25" x14ac:dyDescent="0.25">
      <c r="B671" s="154" t="s">
        <v>105</v>
      </c>
      <c r="C671" s="153" t="s">
        <v>104</v>
      </c>
      <c r="D671" s="151" t="s">
        <v>2</v>
      </c>
      <c r="E671" s="152">
        <v>43678</v>
      </c>
      <c r="F671" s="152" t="s">
        <v>103</v>
      </c>
      <c r="G671" s="151" t="s">
        <v>102</v>
      </c>
      <c r="H671" s="151"/>
      <c r="I671" s="112">
        <v>7543.1519999999991</v>
      </c>
      <c r="J671" s="121">
        <f>((I671/30.4)*40)/12</f>
        <v>827.1</v>
      </c>
      <c r="K671" s="121">
        <f>(((I671/30.4)*20)*0.25)/12</f>
        <v>103.3875</v>
      </c>
      <c r="L671" s="112"/>
      <c r="M671" s="112"/>
      <c r="N671" s="28">
        <v>0</v>
      </c>
      <c r="O671" s="112">
        <v>67.007200000000012</v>
      </c>
      <c r="P671" s="112">
        <v>567.23315684210525</v>
      </c>
      <c r="Q671" s="27">
        <f>+N671+O671+P671</f>
        <v>634.24035684210526</v>
      </c>
      <c r="S671" s="2"/>
    </row>
    <row r="672" spans="2:19" ht="15" thickBot="1" x14ac:dyDescent="0.3">
      <c r="B672" s="150"/>
      <c r="C672" s="85"/>
      <c r="D672" s="83"/>
      <c r="E672" s="149"/>
      <c r="F672" s="149"/>
      <c r="G672" s="83"/>
      <c r="H672" s="83"/>
      <c r="I672" s="148"/>
      <c r="J672" s="99"/>
      <c r="K672" s="99"/>
      <c r="L672" s="148"/>
      <c r="M672" s="148"/>
      <c r="N672" s="148"/>
      <c r="O672" s="148"/>
      <c r="P672" s="148"/>
      <c r="Q672" s="147"/>
      <c r="S672" s="2"/>
    </row>
    <row r="673" spans="2:19" ht="15" thickBot="1" x14ac:dyDescent="0.3">
      <c r="B673" s="10"/>
      <c r="C673" s="10"/>
      <c r="D673" s="95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S673" s="2"/>
    </row>
    <row r="674" spans="2:19" ht="12.75" customHeight="1" x14ac:dyDescent="0.25">
      <c r="B674" s="10"/>
      <c r="C674" s="10"/>
      <c r="D674" s="17"/>
      <c r="E674" s="16" t="s">
        <v>1</v>
      </c>
      <c r="F674" s="15"/>
      <c r="G674" s="14"/>
      <c r="H674" s="13"/>
      <c r="I674" s="80">
        <f>SUM(I669:I673)</f>
        <v>32413.695999999996</v>
      </c>
      <c r="J674" s="80">
        <f>SUM(J669:J673)</f>
        <v>3554.1333333333332</v>
      </c>
      <c r="K674" s="80">
        <f>SUM(K669:K673)</f>
        <v>444.26666666666665</v>
      </c>
      <c r="L674" s="80">
        <f>SUM(L669:L673)</f>
        <v>0</v>
      </c>
      <c r="M674" s="80"/>
      <c r="N674" s="80">
        <f>SUM(N669:N673)</f>
        <v>62.507216045994809</v>
      </c>
      <c r="O674" s="80">
        <f>SUM(O669:O673)</f>
        <v>517.08515342105238</v>
      </c>
      <c r="P674" s="80">
        <f>SUM(P669:P673)</f>
        <v>3355.6026489473679</v>
      </c>
      <c r="Q674" s="79">
        <f>SUM(Q669:Q673)</f>
        <v>3935.1950184144152</v>
      </c>
      <c r="S674" s="2"/>
    </row>
    <row r="675" spans="2:19" ht="13.5" customHeight="1" thickBot="1" x14ac:dyDescent="0.3">
      <c r="B675" s="11"/>
      <c r="C675" s="10"/>
      <c r="D675" s="10"/>
      <c r="E675" s="9" t="s">
        <v>0</v>
      </c>
      <c r="F675" s="8"/>
      <c r="G675" s="7"/>
      <c r="H675" s="6"/>
      <c r="I675" s="77">
        <f>+I674*12</f>
        <v>388964.35199999996</v>
      </c>
      <c r="J675" s="77">
        <f>+J674*12</f>
        <v>42649.599999999999</v>
      </c>
      <c r="K675" s="77">
        <f>+K674*12</f>
        <v>5331.2</v>
      </c>
      <c r="L675" s="77">
        <f>+L674*12</f>
        <v>0</v>
      </c>
      <c r="M675" s="77"/>
      <c r="N675" s="77">
        <f>+N674*12</f>
        <v>750.08659255193766</v>
      </c>
      <c r="O675" s="77">
        <f>+O674*12</f>
        <v>6205.0218410526286</v>
      </c>
      <c r="P675" s="77">
        <f>+P674*12</f>
        <v>40267.231787368415</v>
      </c>
      <c r="Q675" s="76">
        <f>+Q674*12</f>
        <v>47222.340220972983</v>
      </c>
      <c r="S675" s="2"/>
    </row>
    <row r="676" spans="2:19" ht="13.5" customHeight="1" x14ac:dyDescent="0.25">
      <c r="B676" s="11"/>
      <c r="C676" s="10"/>
      <c r="D676" s="10"/>
      <c r="E676" s="98"/>
      <c r="F676" s="98"/>
      <c r="G676" s="98"/>
      <c r="H676" s="10"/>
      <c r="I676" s="97"/>
      <c r="J676" s="97"/>
      <c r="K676" s="97"/>
      <c r="L676" s="97"/>
      <c r="M676" s="97"/>
      <c r="N676" s="97"/>
      <c r="O676" s="97"/>
      <c r="P676" s="97"/>
      <c r="Q676" s="97"/>
      <c r="S676" s="2"/>
    </row>
    <row r="677" spans="2:19" ht="14.25" x14ac:dyDescent="0.25">
      <c r="B677" s="11"/>
      <c r="C677" s="10"/>
      <c r="D677" s="10"/>
      <c r="E677" s="98"/>
      <c r="F677" s="98"/>
      <c r="G677" s="10"/>
      <c r="H677" s="10"/>
      <c r="I677" s="97"/>
      <c r="J677" s="97"/>
      <c r="K677" s="97"/>
      <c r="L677" s="97"/>
      <c r="M677" s="97"/>
      <c r="N677" s="97"/>
      <c r="O677" s="97"/>
      <c r="P677" s="97"/>
      <c r="Q677" s="97"/>
      <c r="S677" s="2"/>
    </row>
    <row r="678" spans="2:19" ht="15" thickBot="1" x14ac:dyDescent="0.3">
      <c r="B678" s="11"/>
      <c r="C678" s="10"/>
      <c r="D678" s="10"/>
      <c r="E678" s="98"/>
      <c r="F678" s="98"/>
      <c r="G678" s="10"/>
      <c r="H678" s="10"/>
      <c r="I678" s="97"/>
      <c r="J678" s="97"/>
      <c r="K678" s="97"/>
      <c r="L678" s="97"/>
      <c r="M678" s="97"/>
      <c r="N678" s="97"/>
      <c r="O678" s="97"/>
      <c r="P678" s="97"/>
      <c r="Q678" s="97"/>
    </row>
    <row r="679" spans="2:19" ht="14.25" x14ac:dyDescent="0.25">
      <c r="B679" s="70" t="s">
        <v>27</v>
      </c>
      <c r="C679" s="69"/>
      <c r="D679" s="68" t="s">
        <v>26</v>
      </c>
      <c r="E679" s="68"/>
      <c r="F679" s="68"/>
      <c r="G679" s="68"/>
      <c r="H679" s="68"/>
      <c r="I679" s="68"/>
      <c r="J679" s="68"/>
      <c r="K679" s="67" t="s">
        <v>25</v>
      </c>
      <c r="L679" s="67"/>
      <c r="M679" s="67"/>
      <c r="N679" s="67"/>
      <c r="O679" s="67"/>
      <c r="P679" s="67"/>
      <c r="Q679" s="66"/>
    </row>
    <row r="680" spans="2:19" ht="14.25" x14ac:dyDescent="0.25">
      <c r="B680" s="65" t="s">
        <v>24</v>
      </c>
      <c r="C680" s="64"/>
      <c r="D680" s="64"/>
      <c r="E680" s="64"/>
      <c r="F680" s="64"/>
      <c r="G680" s="64"/>
      <c r="H680" s="10"/>
      <c r="I680" s="61"/>
      <c r="J680" s="61"/>
      <c r="K680" s="61"/>
      <c r="L680" s="61"/>
      <c r="M680" s="61"/>
      <c r="N680" s="61"/>
      <c r="O680" s="61"/>
      <c r="P680" s="61"/>
      <c r="Q680" s="60"/>
    </row>
    <row r="681" spans="2:19" ht="14.25" x14ac:dyDescent="0.25">
      <c r="B681" s="65" t="s">
        <v>101</v>
      </c>
      <c r="C681" s="96"/>
      <c r="D681" s="96"/>
      <c r="E681" s="96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0"/>
    </row>
    <row r="682" spans="2:19" ht="15" thickBot="1" x14ac:dyDescent="0.3">
      <c r="B682" s="59" t="s">
        <v>81</v>
      </c>
      <c r="C682" s="58"/>
      <c r="D682" s="58"/>
      <c r="E682" s="58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6"/>
    </row>
    <row r="683" spans="2:19" ht="15" thickBot="1" x14ac:dyDescent="0.3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2:19" ht="14.25" x14ac:dyDescent="0.2">
      <c r="B684" s="55" t="s">
        <v>21</v>
      </c>
      <c r="C684" s="54" t="s">
        <v>20</v>
      </c>
      <c r="D684" s="54" t="s">
        <v>19</v>
      </c>
      <c r="E684" s="54" t="s">
        <v>18</v>
      </c>
      <c r="F684" s="54" t="s">
        <v>17</v>
      </c>
      <c r="G684" s="54" t="s">
        <v>16</v>
      </c>
      <c r="H684" s="53"/>
      <c r="I684" s="51" t="s">
        <v>15</v>
      </c>
      <c r="J684" s="51" t="s">
        <v>14</v>
      </c>
      <c r="K684" s="51" t="s">
        <v>13</v>
      </c>
      <c r="L684" s="51" t="s">
        <v>12</v>
      </c>
      <c r="M684" s="52"/>
      <c r="N684" s="51" t="s">
        <v>11</v>
      </c>
      <c r="O684" s="51" t="s">
        <v>10</v>
      </c>
      <c r="P684" s="51" t="s">
        <v>9</v>
      </c>
      <c r="Q684" s="50" t="s">
        <v>8</v>
      </c>
    </row>
    <row r="685" spans="2:19" ht="15" thickBot="1" x14ac:dyDescent="0.3">
      <c r="B685" s="49"/>
      <c r="C685" s="48"/>
      <c r="D685" s="48"/>
      <c r="E685" s="48"/>
      <c r="F685" s="48"/>
      <c r="G685" s="48"/>
      <c r="H685" s="47"/>
      <c r="I685" s="46"/>
      <c r="J685" s="46"/>
      <c r="K685" s="46"/>
      <c r="L685" s="46"/>
      <c r="M685" s="45"/>
      <c r="N685" s="44"/>
      <c r="O685" s="44"/>
      <c r="P685" s="44"/>
      <c r="Q685" s="43"/>
    </row>
    <row r="686" spans="2:19" ht="15" thickBot="1" x14ac:dyDescent="0.3">
      <c r="B686" s="10"/>
      <c r="C686" s="10"/>
      <c r="D686" s="95"/>
      <c r="E686" s="10"/>
      <c r="F686" s="10"/>
      <c r="G686" s="10"/>
      <c r="H686" s="10"/>
      <c r="I686" s="10"/>
      <c r="J686" s="10"/>
      <c r="K686" s="10"/>
      <c r="L686" s="18"/>
      <c r="M686" s="10"/>
      <c r="N686" s="10"/>
      <c r="O686" s="10"/>
      <c r="P686" s="10"/>
      <c r="Q686" s="10"/>
    </row>
    <row r="687" spans="2:19" ht="14.25" x14ac:dyDescent="0.25">
      <c r="B687" s="146"/>
      <c r="C687" s="145"/>
      <c r="D687" s="143"/>
      <c r="E687" s="144"/>
      <c r="F687" s="144"/>
      <c r="G687" s="143"/>
      <c r="H687" s="143"/>
      <c r="I687" s="142"/>
      <c r="J687" s="82"/>
      <c r="K687" s="82"/>
      <c r="L687" s="113"/>
      <c r="M687" s="113"/>
      <c r="N687" s="82"/>
      <c r="O687" s="82"/>
      <c r="P687" s="82"/>
      <c r="Q687" s="141"/>
    </row>
    <row r="688" spans="2:19" ht="14.25" x14ac:dyDescent="0.2">
      <c r="B688" s="140" t="s">
        <v>100</v>
      </c>
      <c r="C688" s="139" t="s">
        <v>83</v>
      </c>
      <c r="D688" s="137" t="s">
        <v>2</v>
      </c>
      <c r="E688" s="138">
        <v>42339</v>
      </c>
      <c r="F688" s="138"/>
      <c r="G688" s="137"/>
      <c r="H688" s="137"/>
      <c r="I688" s="136">
        <v>8129.5680000000002</v>
      </c>
      <c r="J688" s="121">
        <f>((I688/30.4)*40)/12</f>
        <v>891.40000000000009</v>
      </c>
      <c r="K688" s="121">
        <f>(((I688/30.4)*20)*0.25)/12</f>
        <v>111.42500000000001</v>
      </c>
      <c r="L688" s="121"/>
      <c r="M688" s="121"/>
      <c r="N688" s="121">
        <v>8.7145762517313301</v>
      </c>
      <c r="O688" s="121">
        <v>77.753164692982807</v>
      </c>
      <c r="P688" s="121">
        <v>630.19571684210541</v>
      </c>
      <c r="Q688" s="131">
        <f>+N688+O688+P688</f>
        <v>716.66345778681955</v>
      </c>
    </row>
    <row r="689" spans="2:19" ht="14.25" x14ac:dyDescent="0.25">
      <c r="B689" s="140" t="s">
        <v>99</v>
      </c>
      <c r="C689" s="139" t="s">
        <v>98</v>
      </c>
      <c r="D689" s="137" t="s">
        <v>2</v>
      </c>
      <c r="E689" s="138">
        <v>43101</v>
      </c>
      <c r="F689" s="137"/>
      <c r="G689" s="137"/>
      <c r="H689" s="137"/>
      <c r="I689" s="136">
        <v>8129.5680000000002</v>
      </c>
      <c r="J689" s="121">
        <f>((I689/30.4)*40)/12</f>
        <v>891.40000000000009</v>
      </c>
      <c r="K689" s="121">
        <f>(((I689/30.4)*20)*0.25)/12</f>
        <v>111.42500000000001</v>
      </c>
      <c r="L689" s="121"/>
      <c r="M689" s="28"/>
      <c r="N689" s="121">
        <v>8.7145762517313301</v>
      </c>
      <c r="O689" s="121">
        <v>77.753164692982807</v>
      </c>
      <c r="P689" s="121">
        <v>630.19571684210541</v>
      </c>
      <c r="Q689" s="131">
        <f>+N689+O689+P689</f>
        <v>716.66345778681955</v>
      </c>
    </row>
    <row r="690" spans="2:19" ht="14.25" x14ac:dyDescent="0.2">
      <c r="B690" s="140" t="s">
        <v>97</v>
      </c>
      <c r="C690" s="139" t="s">
        <v>83</v>
      </c>
      <c r="D690" s="137" t="s">
        <v>2</v>
      </c>
      <c r="E690" s="138">
        <v>43116</v>
      </c>
      <c r="F690" s="138" t="s">
        <v>96</v>
      </c>
      <c r="G690" s="137"/>
      <c r="H690" s="137"/>
      <c r="I690" s="136">
        <v>6917.2159999999994</v>
      </c>
      <c r="J690" s="121">
        <f>((I690/30.4)*40)/12</f>
        <v>758.4666666666667</v>
      </c>
      <c r="K690" s="121">
        <f>(((I690/30.4)*20)*0.25)/12</f>
        <v>94.808333333333337</v>
      </c>
      <c r="L690" s="121"/>
      <c r="M690" s="121"/>
      <c r="N690" s="121">
        <v>0</v>
      </c>
      <c r="O690" s="121">
        <v>59.539893333333339</v>
      </c>
      <c r="P690" s="121">
        <v>249.82344947368421</v>
      </c>
      <c r="Q690" s="131">
        <f>+N690+O690+P690</f>
        <v>309.36334280701755</v>
      </c>
    </row>
    <row r="691" spans="2:19" ht="30.75" customHeight="1" x14ac:dyDescent="0.2">
      <c r="B691" s="140" t="s">
        <v>95</v>
      </c>
      <c r="C691" s="139" t="s">
        <v>83</v>
      </c>
      <c r="D691" s="137" t="s">
        <v>2</v>
      </c>
      <c r="E691" s="138">
        <v>43493</v>
      </c>
      <c r="F691" s="138"/>
      <c r="G691" s="137"/>
      <c r="H691" s="137"/>
      <c r="I691" s="136">
        <v>6917.2159999999994</v>
      </c>
      <c r="J691" s="121">
        <f>((I691/30.4)*40)/12</f>
        <v>758.4666666666667</v>
      </c>
      <c r="K691" s="121">
        <f>(((I691/30.4)*20)*0.25)/12</f>
        <v>94.808333333333337</v>
      </c>
      <c r="L691" s="121"/>
      <c r="M691" s="121"/>
      <c r="N691" s="121">
        <v>0</v>
      </c>
      <c r="O691" s="121">
        <v>59.539893333333339</v>
      </c>
      <c r="P691" s="121">
        <v>249.82344947368421</v>
      </c>
      <c r="Q691" s="131">
        <f>+N691+O691+P691</f>
        <v>309.36334280701755</v>
      </c>
    </row>
    <row r="692" spans="2:19" ht="14.25" x14ac:dyDescent="0.2">
      <c r="B692" s="140" t="s">
        <v>94</v>
      </c>
      <c r="C692" s="139" t="s">
        <v>83</v>
      </c>
      <c r="D692" s="137" t="s">
        <v>2</v>
      </c>
      <c r="E692" s="138">
        <v>41015</v>
      </c>
      <c r="F692" s="138" t="s">
        <v>93</v>
      </c>
      <c r="G692" s="137" t="s">
        <v>92</v>
      </c>
      <c r="H692" s="137"/>
      <c r="I692" s="136">
        <v>6917.2159999999994</v>
      </c>
      <c r="J692" s="121">
        <f>((I692/30.4)*40)/12</f>
        <v>758.4666666666667</v>
      </c>
      <c r="K692" s="121">
        <f>(((I692/30.4)*20)*0.25)/12</f>
        <v>94.808333333333337</v>
      </c>
      <c r="L692" s="121"/>
      <c r="M692" s="121"/>
      <c r="N692" s="121">
        <v>0</v>
      </c>
      <c r="O692" s="121">
        <v>59.539893333333339</v>
      </c>
      <c r="P692" s="121">
        <v>249.82344947368421</v>
      </c>
      <c r="Q692" s="131">
        <f>+N692+O692+P692</f>
        <v>309.36334280701755</v>
      </c>
    </row>
    <row r="693" spans="2:19" ht="14.25" x14ac:dyDescent="0.2">
      <c r="B693" s="140" t="s">
        <v>91</v>
      </c>
      <c r="C693" s="139" t="s">
        <v>83</v>
      </c>
      <c r="D693" s="137" t="s">
        <v>2</v>
      </c>
      <c r="E693" s="138">
        <v>41015</v>
      </c>
      <c r="F693" s="138" t="s">
        <v>90</v>
      </c>
      <c r="G693" s="137" t="s">
        <v>89</v>
      </c>
      <c r="H693" s="137"/>
      <c r="I693" s="136">
        <v>6917.2159999999994</v>
      </c>
      <c r="J693" s="121">
        <f>((I693/30.4)*40)/12</f>
        <v>758.4666666666667</v>
      </c>
      <c r="K693" s="121">
        <f>(((I693/30.4)*20)*0.25)/12</f>
        <v>94.808333333333337</v>
      </c>
      <c r="L693" s="121"/>
      <c r="M693" s="121"/>
      <c r="N693" s="121">
        <v>0</v>
      </c>
      <c r="O693" s="121">
        <v>59.539893333333339</v>
      </c>
      <c r="P693" s="121">
        <v>249.82344947368421</v>
      </c>
      <c r="Q693" s="131">
        <f>+N693+O693+P693</f>
        <v>309.36334280701755</v>
      </c>
    </row>
    <row r="694" spans="2:19" ht="14.25" x14ac:dyDescent="0.2">
      <c r="B694" s="140" t="s">
        <v>88</v>
      </c>
      <c r="C694" s="139" t="s">
        <v>83</v>
      </c>
      <c r="D694" s="137" t="s">
        <v>2</v>
      </c>
      <c r="E694" s="138">
        <v>43983</v>
      </c>
      <c r="F694" s="138" t="s">
        <v>87</v>
      </c>
      <c r="G694" s="137"/>
      <c r="H694" s="137"/>
      <c r="I694" s="136">
        <v>6917.2159999999994</v>
      </c>
      <c r="J694" s="121">
        <f>((I694/30.4)*40)/12</f>
        <v>758.4666666666667</v>
      </c>
      <c r="K694" s="121">
        <f>(((I694/30.4)*20)*0.25)/12</f>
        <v>94.808333333333337</v>
      </c>
      <c r="L694" s="121"/>
      <c r="M694" s="121"/>
      <c r="N694" s="121">
        <v>0</v>
      </c>
      <c r="O694" s="121">
        <v>59.539893333333339</v>
      </c>
      <c r="P694" s="121">
        <v>249.82344947368421</v>
      </c>
      <c r="Q694" s="131">
        <f>+N694+O694+P694</f>
        <v>309.36334280701755</v>
      </c>
    </row>
    <row r="695" spans="2:19" ht="14.25" x14ac:dyDescent="0.2">
      <c r="B695" s="140" t="s">
        <v>86</v>
      </c>
      <c r="C695" s="139" t="s">
        <v>83</v>
      </c>
      <c r="D695" s="137" t="s">
        <v>2</v>
      </c>
      <c r="E695" s="138">
        <v>43998</v>
      </c>
      <c r="F695" s="138"/>
      <c r="G695" s="137"/>
      <c r="H695" s="137"/>
      <c r="I695" s="136">
        <v>6917.2159999999994</v>
      </c>
      <c r="J695" s="121">
        <f>((I695/30.4)*40)/12</f>
        <v>758.4666666666667</v>
      </c>
      <c r="K695" s="121">
        <f>(((I695/30.4)*20)*0.25)/12</f>
        <v>94.808333333333337</v>
      </c>
      <c r="L695" s="121"/>
      <c r="M695" s="121"/>
      <c r="N695" s="121">
        <v>0</v>
      </c>
      <c r="O695" s="121">
        <v>59.539893333333339</v>
      </c>
      <c r="P695" s="121">
        <v>249.82344947368421</v>
      </c>
      <c r="Q695" s="131">
        <f>+N695+O695+P695</f>
        <v>309.36334280701755</v>
      </c>
    </row>
    <row r="696" spans="2:19" ht="14.25" x14ac:dyDescent="0.2">
      <c r="B696" s="140" t="s">
        <v>85</v>
      </c>
      <c r="C696" s="139" t="s">
        <v>83</v>
      </c>
      <c r="D696" s="137" t="s">
        <v>2</v>
      </c>
      <c r="E696" s="138">
        <v>43998</v>
      </c>
      <c r="F696" s="138"/>
      <c r="G696" s="137"/>
      <c r="H696" s="137"/>
      <c r="I696" s="136">
        <v>6917.2159999999994</v>
      </c>
      <c r="J696" s="121">
        <f>((I696/30.4)*40)/12</f>
        <v>758.4666666666667</v>
      </c>
      <c r="K696" s="121">
        <f>(((I696/30.4)*20)*0.25)/12</f>
        <v>94.808333333333337</v>
      </c>
      <c r="L696" s="121"/>
      <c r="M696" s="121"/>
      <c r="N696" s="121">
        <v>0</v>
      </c>
      <c r="O696" s="121">
        <v>59.539893333333339</v>
      </c>
      <c r="P696" s="121">
        <v>249.82344947368421</v>
      </c>
      <c r="Q696" s="131">
        <f>+N696+O696+P696</f>
        <v>309.36334280701755</v>
      </c>
    </row>
    <row r="697" spans="2:19" ht="15" thickBot="1" x14ac:dyDescent="0.25">
      <c r="B697" s="135" t="s">
        <v>84</v>
      </c>
      <c r="C697" s="134" t="s">
        <v>83</v>
      </c>
      <c r="D697" s="133" t="s">
        <v>2</v>
      </c>
      <c r="E697" s="101">
        <v>44028</v>
      </c>
      <c r="F697" s="101"/>
      <c r="G697" s="133"/>
      <c r="H697" s="133"/>
      <c r="I697" s="132">
        <v>6917.2159999999994</v>
      </c>
      <c r="J697" s="99">
        <f>((I697/30.4)*40)/12</f>
        <v>758.4666666666667</v>
      </c>
      <c r="K697" s="99">
        <f>(((I697/30.4)*20)*0.25)/12</f>
        <v>94.808333333333337</v>
      </c>
      <c r="L697" s="99"/>
      <c r="M697" s="99"/>
      <c r="N697" s="99"/>
      <c r="O697" s="99">
        <v>59.539893333333339</v>
      </c>
      <c r="P697" s="99">
        <v>249.82344947368421</v>
      </c>
      <c r="Q697" s="131">
        <f>+N697+O697+P697</f>
        <v>309.36334280701755</v>
      </c>
    </row>
    <row r="698" spans="2:19" ht="15" thickBot="1" x14ac:dyDescent="0.3">
      <c r="B698" s="10"/>
      <c r="C698" s="10"/>
      <c r="D698" s="95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</row>
    <row r="699" spans="2:19" ht="12.75" customHeight="1" x14ac:dyDescent="0.25">
      <c r="B699" s="10"/>
      <c r="C699" s="10"/>
      <c r="D699" s="17"/>
      <c r="E699" s="16" t="s">
        <v>1</v>
      </c>
      <c r="F699" s="15"/>
      <c r="G699" s="14"/>
      <c r="H699" s="13"/>
      <c r="I699" s="80">
        <f>SUM(I687:I698)</f>
        <v>71596.864000000001</v>
      </c>
      <c r="J699" s="80">
        <f>SUM(J687:J698)</f>
        <v>7850.5333333333347</v>
      </c>
      <c r="K699" s="80">
        <f>SUM(K687:K698)</f>
        <v>981.31666666666683</v>
      </c>
      <c r="L699" s="80">
        <f>SUM(L687:L698)</f>
        <v>0</v>
      </c>
      <c r="M699" s="80"/>
      <c r="N699" s="80">
        <f>SUM(N687:N698)</f>
        <v>17.42915250346266</v>
      </c>
      <c r="O699" s="80">
        <f>SUM(O687:O698)</f>
        <v>631.82547605263233</v>
      </c>
      <c r="P699" s="80">
        <f>SUM(P687:P698)</f>
        <v>3258.9790294736849</v>
      </c>
      <c r="Q699" s="79">
        <f>SUM(Q687:Q698)</f>
        <v>3908.2336580297792</v>
      </c>
    </row>
    <row r="700" spans="2:19" ht="13.5" customHeight="1" thickBot="1" x14ac:dyDescent="0.3">
      <c r="B700" s="11"/>
      <c r="C700" s="10"/>
      <c r="D700" s="10"/>
      <c r="E700" s="9" t="s">
        <v>0</v>
      </c>
      <c r="F700" s="8"/>
      <c r="G700" s="7"/>
      <c r="H700" s="6"/>
      <c r="I700" s="77">
        <f>+I699*12</f>
        <v>859162.36800000002</v>
      </c>
      <c r="J700" s="77">
        <f>+J699*12</f>
        <v>94206.400000000023</v>
      </c>
      <c r="K700" s="77">
        <f>+K699*12</f>
        <v>11775.800000000003</v>
      </c>
      <c r="L700" s="77">
        <f>+L699*12</f>
        <v>0</v>
      </c>
      <c r="M700" s="77"/>
      <c r="N700" s="77">
        <f>+N699*12</f>
        <v>209.14983004155192</v>
      </c>
      <c r="O700" s="77">
        <f>+O699*12</f>
        <v>7581.9057126315874</v>
      </c>
      <c r="P700" s="77">
        <f>+P699*12</f>
        <v>39107.748353684219</v>
      </c>
      <c r="Q700" s="76">
        <f>+Q699*12</f>
        <v>46898.803896357349</v>
      </c>
    </row>
    <row r="701" spans="2:19" ht="14.25" x14ac:dyDescent="0.25">
      <c r="B701" s="11"/>
      <c r="C701" s="10"/>
      <c r="D701" s="10"/>
      <c r="E701" s="98"/>
      <c r="F701" s="98"/>
      <c r="G701" s="10"/>
      <c r="H701" s="10"/>
      <c r="I701" s="97"/>
      <c r="J701" s="97"/>
      <c r="K701" s="97"/>
      <c r="L701" s="97"/>
      <c r="M701" s="97"/>
      <c r="N701" s="97"/>
      <c r="O701" s="97"/>
      <c r="P701" s="97"/>
      <c r="Q701" s="97"/>
      <c r="S701" s="2"/>
    </row>
    <row r="702" spans="2:19" ht="14.25" x14ac:dyDescent="0.25">
      <c r="B702" s="10"/>
      <c r="C702" s="10"/>
      <c r="D702" s="10"/>
      <c r="E702" s="10"/>
      <c r="F702" s="10"/>
      <c r="G702" s="10"/>
      <c r="H702" s="10"/>
      <c r="I702" s="129"/>
      <c r="J702" s="10"/>
      <c r="K702" s="10"/>
      <c r="L702" s="10"/>
      <c r="M702" s="10"/>
      <c r="N702" s="10"/>
      <c r="O702" s="10"/>
      <c r="P702" s="10"/>
      <c r="Q702" s="10"/>
    </row>
    <row r="703" spans="2:19" ht="15" thickBot="1" x14ac:dyDescent="0.3">
      <c r="B703" s="11"/>
      <c r="C703" s="10"/>
      <c r="D703" s="10"/>
      <c r="E703" s="98"/>
      <c r="F703" s="98"/>
      <c r="G703" s="10"/>
      <c r="H703" s="10"/>
      <c r="I703" s="97"/>
      <c r="J703" s="97"/>
      <c r="K703" s="97"/>
      <c r="L703" s="97"/>
      <c r="M703" s="97"/>
      <c r="N703" s="97"/>
      <c r="O703" s="97"/>
      <c r="P703" s="97"/>
      <c r="Q703" s="97"/>
    </row>
    <row r="704" spans="2:19" ht="14.25" x14ac:dyDescent="0.25">
      <c r="B704" s="70" t="s">
        <v>27</v>
      </c>
      <c r="C704" s="69"/>
      <c r="D704" s="68" t="s">
        <v>26</v>
      </c>
      <c r="E704" s="68"/>
      <c r="F704" s="68"/>
      <c r="G704" s="68"/>
      <c r="H704" s="68"/>
      <c r="I704" s="68"/>
      <c r="J704" s="68"/>
      <c r="K704" s="67" t="s">
        <v>25</v>
      </c>
      <c r="L704" s="67"/>
      <c r="M704" s="67"/>
      <c r="N704" s="67"/>
      <c r="O704" s="67"/>
      <c r="P704" s="67"/>
      <c r="Q704" s="66"/>
    </row>
    <row r="705" spans="2:17" ht="14.25" x14ac:dyDescent="0.25">
      <c r="B705" s="65" t="s">
        <v>24</v>
      </c>
      <c r="C705" s="64"/>
      <c r="D705" s="64"/>
      <c r="E705" s="64"/>
      <c r="F705" s="64"/>
      <c r="G705" s="64"/>
      <c r="H705" s="10"/>
      <c r="I705" s="61"/>
      <c r="J705" s="61"/>
      <c r="K705" s="61"/>
      <c r="L705" s="61"/>
      <c r="M705" s="61"/>
      <c r="N705" s="61"/>
      <c r="O705" s="61"/>
      <c r="P705" s="61"/>
      <c r="Q705" s="60"/>
    </row>
    <row r="706" spans="2:17" ht="14.25" x14ac:dyDescent="0.25">
      <c r="B706" s="65" t="s">
        <v>82</v>
      </c>
      <c r="C706" s="96"/>
      <c r="D706" s="96"/>
      <c r="E706" s="96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0"/>
    </row>
    <row r="707" spans="2:17" ht="15" thickBot="1" x14ac:dyDescent="0.3">
      <c r="B707" s="59" t="s">
        <v>81</v>
      </c>
      <c r="C707" s="58"/>
      <c r="D707" s="58"/>
      <c r="E707" s="58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6"/>
    </row>
    <row r="708" spans="2:17" ht="15" thickBot="1" x14ac:dyDescent="0.3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 spans="2:17" ht="14.25" x14ac:dyDescent="0.2">
      <c r="B709" s="55" t="s">
        <v>21</v>
      </c>
      <c r="C709" s="54" t="s">
        <v>20</v>
      </c>
      <c r="D709" s="54" t="s">
        <v>19</v>
      </c>
      <c r="E709" s="54" t="s">
        <v>18</v>
      </c>
      <c r="F709" s="54" t="s">
        <v>17</v>
      </c>
      <c r="G709" s="54" t="s">
        <v>16</v>
      </c>
      <c r="H709" s="53"/>
      <c r="I709" s="51" t="s">
        <v>15</v>
      </c>
      <c r="J709" s="51" t="s">
        <v>14</v>
      </c>
      <c r="K709" s="51" t="s">
        <v>13</v>
      </c>
      <c r="L709" s="51" t="s">
        <v>12</v>
      </c>
      <c r="M709" s="52"/>
      <c r="N709" s="51" t="s">
        <v>11</v>
      </c>
      <c r="O709" s="51" t="s">
        <v>10</v>
      </c>
      <c r="P709" s="51" t="s">
        <v>9</v>
      </c>
      <c r="Q709" s="50" t="s">
        <v>8</v>
      </c>
    </row>
    <row r="710" spans="2:17" ht="15" thickBot="1" x14ac:dyDescent="0.3">
      <c r="B710" s="49"/>
      <c r="C710" s="48"/>
      <c r="D710" s="48"/>
      <c r="E710" s="48"/>
      <c r="F710" s="48"/>
      <c r="G710" s="48"/>
      <c r="H710" s="47"/>
      <c r="I710" s="46"/>
      <c r="J710" s="46"/>
      <c r="K710" s="46"/>
      <c r="L710" s="46"/>
      <c r="M710" s="45"/>
      <c r="N710" s="44"/>
      <c r="O710" s="44"/>
      <c r="P710" s="44"/>
      <c r="Q710" s="43"/>
    </row>
    <row r="711" spans="2:17" ht="15" thickBot="1" x14ac:dyDescent="0.3">
      <c r="B711" s="10"/>
      <c r="C711" s="10"/>
      <c r="D711" s="95"/>
      <c r="E711" s="10"/>
      <c r="F711" s="10"/>
      <c r="G711" s="10"/>
      <c r="H711" s="10"/>
      <c r="I711" s="10"/>
      <c r="J711" s="10"/>
      <c r="K711" s="10"/>
      <c r="L711" s="20"/>
      <c r="M711" s="10"/>
      <c r="N711" s="10"/>
      <c r="O711" s="10"/>
      <c r="P711" s="10"/>
      <c r="Q711" s="10"/>
    </row>
    <row r="712" spans="2:17" ht="14.25" x14ac:dyDescent="0.25">
      <c r="B712" s="128" t="s">
        <v>80</v>
      </c>
      <c r="C712" s="93" t="s">
        <v>79</v>
      </c>
      <c r="D712" s="127" t="s">
        <v>5</v>
      </c>
      <c r="E712" s="126">
        <v>43346</v>
      </c>
      <c r="F712" s="115" t="s">
        <v>78</v>
      </c>
      <c r="G712" s="93" t="s">
        <v>77</v>
      </c>
      <c r="H712" s="93"/>
      <c r="I712" s="114">
        <v>17683.984000000004</v>
      </c>
      <c r="J712" s="82">
        <f>((I712/30.4)*40)/12</f>
        <v>1939.0333333333338</v>
      </c>
      <c r="K712" s="82">
        <f>(((I712/30.4)*20)*0.25)/12</f>
        <v>242.37916666666672</v>
      </c>
      <c r="L712" s="113"/>
      <c r="M712" s="113"/>
      <c r="N712" s="113">
        <v>61.275301299919612</v>
      </c>
      <c r="O712" s="113">
        <v>369.05985999999967</v>
      </c>
      <c r="P712" s="113">
        <v>2451.1615089473689</v>
      </c>
      <c r="Q712" s="87">
        <f>+N712+O712+P712</f>
        <v>2881.4966702472884</v>
      </c>
    </row>
    <row r="713" spans="2:17" ht="14.25" x14ac:dyDescent="0.25">
      <c r="B713" s="125" t="s">
        <v>68</v>
      </c>
      <c r="C713" s="123" t="s">
        <v>76</v>
      </c>
      <c r="D713" s="124" t="s">
        <v>2</v>
      </c>
      <c r="E713" s="108">
        <v>43906</v>
      </c>
      <c r="F713" s="110" t="s">
        <v>66</v>
      </c>
      <c r="G713" s="123" t="s">
        <v>65</v>
      </c>
      <c r="H713" s="123"/>
      <c r="I713" s="122">
        <v>7543.1519999999991</v>
      </c>
      <c r="J713" s="121">
        <f>((I713/30.4)*40)/12</f>
        <v>827.1</v>
      </c>
      <c r="K713" s="121">
        <f>(((I713/30.4)*20)*0.25)/12</f>
        <v>103.3875</v>
      </c>
      <c r="L713" s="105"/>
      <c r="M713" s="105"/>
      <c r="N713" s="105">
        <v>0</v>
      </c>
      <c r="O713" s="105">
        <v>67.007200000000012</v>
      </c>
      <c r="P713" s="105">
        <v>567.23315684210525</v>
      </c>
      <c r="Q713" s="27">
        <f>+N713+O713+P713</f>
        <v>634.24035684210526</v>
      </c>
    </row>
    <row r="714" spans="2:17" ht="14.25" x14ac:dyDescent="0.25">
      <c r="B714" s="125" t="s">
        <v>39</v>
      </c>
      <c r="C714" s="123" t="s">
        <v>75</v>
      </c>
      <c r="D714" s="124" t="s">
        <v>2</v>
      </c>
      <c r="E714" s="108">
        <v>44197</v>
      </c>
      <c r="F714" s="110"/>
      <c r="G714" s="123"/>
      <c r="H714" s="123"/>
      <c r="I714" s="122">
        <v>7543.1519999999991</v>
      </c>
      <c r="J714" s="121">
        <f>((I714/30.4)*40)/12</f>
        <v>827.1</v>
      </c>
      <c r="K714" s="121">
        <f>(((I714/30.4)*20)*0.25)/12</f>
        <v>103.3875</v>
      </c>
      <c r="L714" s="105"/>
      <c r="M714" s="105"/>
      <c r="N714" s="105">
        <v>0</v>
      </c>
      <c r="O714" s="105">
        <v>67.007200000000012</v>
      </c>
      <c r="P714" s="105">
        <v>567.23315684210525</v>
      </c>
      <c r="Q714" s="27">
        <f>+N714+O714+P714</f>
        <v>634.24035684210526</v>
      </c>
    </row>
    <row r="715" spans="2:17" ht="15" thickBot="1" x14ac:dyDescent="0.3">
      <c r="B715" s="86"/>
      <c r="C715" s="85"/>
      <c r="D715" s="83"/>
      <c r="E715" s="84"/>
      <c r="F715" s="84"/>
      <c r="G715" s="83"/>
      <c r="H715" s="83"/>
      <c r="I715" s="22"/>
      <c r="J715" s="22"/>
      <c r="K715" s="22"/>
      <c r="L715" s="22"/>
      <c r="M715" s="22"/>
      <c r="N715" s="22"/>
      <c r="O715" s="22"/>
      <c r="P715" s="22"/>
      <c r="Q715" s="21"/>
    </row>
    <row r="716" spans="2:17" ht="15" thickBot="1" x14ac:dyDescent="0.3">
      <c r="B716" s="20"/>
      <c r="C716" s="20"/>
      <c r="D716" s="19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</row>
    <row r="717" spans="2:17" ht="12.75" customHeight="1" x14ac:dyDescent="0.25">
      <c r="B717" s="10"/>
      <c r="C717" s="10"/>
      <c r="D717" s="17"/>
      <c r="E717" s="16" t="s">
        <v>1</v>
      </c>
      <c r="F717" s="15"/>
      <c r="G717" s="14"/>
      <c r="H717" s="13"/>
      <c r="I717" s="80">
        <f>SUM(I712:I716)</f>
        <v>32770.288</v>
      </c>
      <c r="J717" s="80">
        <f>SUM(J712:J716)</f>
        <v>3593.2333333333336</v>
      </c>
      <c r="K717" s="80">
        <f>SUM(K712:K716)</f>
        <v>449.1541666666667</v>
      </c>
      <c r="L717" s="80">
        <f>SUM(L712:L716)</f>
        <v>0</v>
      </c>
      <c r="M717" s="80"/>
      <c r="N717" s="80">
        <f>SUM(N712:N716)</f>
        <v>61.275301299919612</v>
      </c>
      <c r="O717" s="80">
        <f>SUM(O712:O716)</f>
        <v>503.0742599999997</v>
      </c>
      <c r="P717" s="80">
        <f>SUM(P712:P716)</f>
        <v>3585.627822631579</v>
      </c>
      <c r="Q717" s="80">
        <f>SUM(Q712:Q716)</f>
        <v>4149.9773839314985</v>
      </c>
    </row>
    <row r="718" spans="2:17" ht="13.5" customHeight="1" thickBot="1" x14ac:dyDescent="0.3">
      <c r="B718" s="11"/>
      <c r="C718" s="10"/>
      <c r="D718" s="10"/>
      <c r="E718" s="9" t="s">
        <v>0</v>
      </c>
      <c r="F718" s="8"/>
      <c r="G718" s="7"/>
      <c r="H718" s="6"/>
      <c r="I718" s="77">
        <f>+I717*12</f>
        <v>393243.45600000001</v>
      </c>
      <c r="J718" s="77">
        <f>+J717*12</f>
        <v>43118.8</v>
      </c>
      <c r="K718" s="77">
        <f>+K717*12</f>
        <v>5389.85</v>
      </c>
      <c r="L718" s="77">
        <f>+L717*12</f>
        <v>0</v>
      </c>
      <c r="M718" s="77"/>
      <c r="N718" s="77">
        <f>+N717*12</f>
        <v>735.30361559903531</v>
      </c>
      <c r="O718" s="77">
        <f>+O717*12</f>
        <v>6036.8911199999966</v>
      </c>
      <c r="P718" s="77">
        <f>+P717*12</f>
        <v>43027.533871578948</v>
      </c>
      <c r="Q718" s="76">
        <f>+Q717*12</f>
        <v>49799.728607177982</v>
      </c>
    </row>
    <row r="719" spans="2:17" ht="13.5" customHeight="1" x14ac:dyDescent="0.25">
      <c r="B719" s="11"/>
      <c r="C719" s="10"/>
      <c r="D719" s="10"/>
      <c r="E719" s="98"/>
      <c r="F719" s="98"/>
      <c r="G719" s="98"/>
      <c r="H719" s="10"/>
      <c r="I719" s="97"/>
      <c r="J719" s="97"/>
      <c r="K719" s="97"/>
      <c r="L719" s="97"/>
      <c r="M719" s="97"/>
      <c r="N719" s="97"/>
      <c r="O719" s="97"/>
      <c r="P719" s="97"/>
      <c r="Q719" s="120"/>
    </row>
    <row r="720" spans="2:17" ht="13.5" customHeight="1" x14ac:dyDescent="0.25">
      <c r="B720" s="11"/>
      <c r="C720" s="10"/>
      <c r="D720" s="10"/>
      <c r="E720" s="98"/>
      <c r="F720" s="98"/>
      <c r="G720" s="98"/>
      <c r="H720" s="10"/>
      <c r="I720" s="97"/>
      <c r="J720" s="97"/>
      <c r="K720" s="97"/>
      <c r="L720" s="97"/>
      <c r="M720" s="97"/>
      <c r="N720" s="97"/>
      <c r="O720" s="97"/>
      <c r="P720" s="97"/>
      <c r="Q720" s="97"/>
    </row>
    <row r="721" spans="2:19" ht="15" thickBot="1" x14ac:dyDescent="0.3">
      <c r="B721" s="11"/>
      <c r="C721" s="10"/>
      <c r="D721" s="10"/>
      <c r="E721" s="98"/>
      <c r="F721" s="98"/>
      <c r="G721" s="10"/>
      <c r="H721" s="10"/>
      <c r="I721" s="97"/>
      <c r="J721" s="97"/>
      <c r="K721" s="97"/>
      <c r="L721" s="97"/>
      <c r="M721" s="97"/>
      <c r="N721" s="97"/>
      <c r="O721" s="97"/>
      <c r="P721" s="97"/>
      <c r="Q721" s="97"/>
      <c r="S721" s="2"/>
    </row>
    <row r="722" spans="2:19" ht="14.25" x14ac:dyDescent="0.25">
      <c r="B722" s="70" t="s">
        <v>27</v>
      </c>
      <c r="C722" s="119"/>
      <c r="D722" s="68" t="s">
        <v>26</v>
      </c>
      <c r="E722" s="68"/>
      <c r="F722" s="68"/>
      <c r="G722" s="68"/>
      <c r="H722" s="68"/>
      <c r="I722" s="68"/>
      <c r="J722" s="68"/>
      <c r="K722" s="67" t="s">
        <v>25</v>
      </c>
      <c r="L722" s="67"/>
      <c r="M722" s="67"/>
      <c r="N722" s="67"/>
      <c r="O722" s="67"/>
      <c r="P722" s="67"/>
      <c r="Q722" s="66"/>
    </row>
    <row r="723" spans="2:19" ht="14.25" x14ac:dyDescent="0.25">
      <c r="B723" s="65" t="s">
        <v>24</v>
      </c>
      <c r="C723" s="64"/>
      <c r="D723" s="64"/>
      <c r="E723" s="64"/>
      <c r="F723" s="64"/>
      <c r="G723" s="64"/>
      <c r="H723" s="10"/>
      <c r="I723" s="61"/>
      <c r="J723" s="61"/>
      <c r="K723" s="61"/>
      <c r="L723" s="61"/>
      <c r="M723" s="61"/>
      <c r="N723" s="61"/>
      <c r="O723" s="61"/>
      <c r="P723" s="61"/>
      <c r="Q723" s="60"/>
    </row>
    <row r="724" spans="2:19" ht="14.25" x14ac:dyDescent="0.25">
      <c r="B724" s="65" t="s">
        <v>74</v>
      </c>
      <c r="C724" s="96"/>
      <c r="D724" s="96"/>
      <c r="E724" s="96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0"/>
    </row>
    <row r="725" spans="2:19" ht="15" thickBot="1" x14ac:dyDescent="0.3">
      <c r="B725" s="59" t="s">
        <v>73</v>
      </c>
      <c r="C725" s="58"/>
      <c r="D725" s="58"/>
      <c r="E725" s="58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6"/>
    </row>
    <row r="726" spans="2:19" ht="15" thickBot="1" x14ac:dyDescent="0.3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pans="2:19" ht="14.25" x14ac:dyDescent="0.2">
      <c r="B727" s="55" t="s">
        <v>21</v>
      </c>
      <c r="C727" s="54" t="s">
        <v>20</v>
      </c>
      <c r="D727" s="54" t="s">
        <v>19</v>
      </c>
      <c r="E727" s="54" t="s">
        <v>18</v>
      </c>
      <c r="F727" s="54" t="s">
        <v>17</v>
      </c>
      <c r="G727" s="54" t="s">
        <v>16</v>
      </c>
      <c r="H727" s="53"/>
      <c r="I727" s="51" t="s">
        <v>15</v>
      </c>
      <c r="J727" s="51" t="s">
        <v>14</v>
      </c>
      <c r="K727" s="51" t="s">
        <v>13</v>
      </c>
      <c r="L727" s="51" t="s">
        <v>12</v>
      </c>
      <c r="M727" s="52"/>
      <c r="N727" s="51" t="s">
        <v>11</v>
      </c>
      <c r="O727" s="51" t="s">
        <v>10</v>
      </c>
      <c r="P727" s="51" t="s">
        <v>9</v>
      </c>
      <c r="Q727" s="50" t="s">
        <v>8</v>
      </c>
    </row>
    <row r="728" spans="2:19" ht="15" thickBot="1" x14ac:dyDescent="0.3">
      <c r="B728" s="49"/>
      <c r="C728" s="48"/>
      <c r="D728" s="48"/>
      <c r="E728" s="48"/>
      <c r="F728" s="48"/>
      <c r="G728" s="48"/>
      <c r="H728" s="47"/>
      <c r="I728" s="46"/>
      <c r="J728" s="46"/>
      <c r="K728" s="46"/>
      <c r="L728" s="46"/>
      <c r="M728" s="45"/>
      <c r="N728" s="44"/>
      <c r="O728" s="44"/>
      <c r="P728" s="44"/>
      <c r="Q728" s="43"/>
    </row>
    <row r="729" spans="2:19" ht="15" thickBot="1" x14ac:dyDescent="0.3">
      <c r="B729" s="10"/>
      <c r="C729" s="10"/>
      <c r="D729" s="95"/>
      <c r="E729" s="10"/>
      <c r="F729" s="10"/>
      <c r="G729" s="10"/>
      <c r="H729" s="10"/>
      <c r="I729" s="10"/>
      <c r="J729" s="10"/>
      <c r="K729" s="10"/>
      <c r="L729" s="20"/>
      <c r="M729" s="10"/>
      <c r="N729" s="10"/>
      <c r="O729" s="10"/>
      <c r="P729" s="10"/>
      <c r="Q729" s="10"/>
    </row>
    <row r="730" spans="2:19" ht="14.25" x14ac:dyDescent="0.25">
      <c r="B730" s="118" t="s">
        <v>72</v>
      </c>
      <c r="C730" s="93" t="s">
        <v>71</v>
      </c>
      <c r="D730" s="117" t="s">
        <v>5</v>
      </c>
      <c r="E730" s="116">
        <v>43390</v>
      </c>
      <c r="F730" s="115" t="s">
        <v>70</v>
      </c>
      <c r="G730" s="93" t="s">
        <v>69</v>
      </c>
      <c r="H730" s="93"/>
      <c r="I730" s="114">
        <v>15437.119999999999</v>
      </c>
      <c r="J730" s="82">
        <f>((I730/30.4)*40)/12</f>
        <v>1692.6666666666667</v>
      </c>
      <c r="K730" s="82">
        <f>(((I730/30.4)*20)*0.25)/12</f>
        <v>211.58333333333334</v>
      </c>
      <c r="L730" s="113"/>
      <c r="M730" s="113"/>
      <c r="N730" s="113">
        <v>48.378978799919118</v>
      </c>
      <c r="O730" s="113">
        <v>316.43594000000002</v>
      </c>
      <c r="P730" s="113">
        <v>1977.546228947368</v>
      </c>
      <c r="Q730" s="87">
        <f>+N730+O730+P730</f>
        <v>2342.3611477472873</v>
      </c>
    </row>
    <row r="731" spans="2:19" ht="14.25" x14ac:dyDescent="0.25">
      <c r="B731" s="111" t="s">
        <v>68</v>
      </c>
      <c r="C731" s="110" t="s">
        <v>67</v>
      </c>
      <c r="D731" s="107" t="s">
        <v>2</v>
      </c>
      <c r="E731" s="109">
        <v>43906</v>
      </c>
      <c r="F731" s="108" t="s">
        <v>66</v>
      </c>
      <c r="G731" s="107" t="s">
        <v>65</v>
      </c>
      <c r="H731" s="107"/>
      <c r="I731" s="105">
        <v>7543.1519999999991</v>
      </c>
      <c r="J731" s="106">
        <f>((I731/30.4)*40)/12</f>
        <v>827.1</v>
      </c>
      <c r="K731" s="106">
        <f>(((I731/30.4)*20)*0.25)/12</f>
        <v>103.3875</v>
      </c>
      <c r="L731" s="105"/>
      <c r="M731" s="105"/>
      <c r="N731" s="105">
        <v>0</v>
      </c>
      <c r="O731" s="105">
        <v>67.007200000000012</v>
      </c>
      <c r="P731" s="112">
        <v>567.23315684210525</v>
      </c>
      <c r="Q731" s="27">
        <f>+N731+O731+P731</f>
        <v>634.24035684210526</v>
      </c>
    </row>
    <row r="732" spans="2:19" ht="14.25" x14ac:dyDescent="0.25">
      <c r="B732" s="111" t="s">
        <v>64</v>
      </c>
      <c r="C732" s="110" t="s">
        <v>63</v>
      </c>
      <c r="D732" s="107" t="s">
        <v>2</v>
      </c>
      <c r="E732" s="109">
        <v>43976</v>
      </c>
      <c r="F732" s="108" t="s">
        <v>62</v>
      </c>
      <c r="G732" s="107" t="s">
        <v>61</v>
      </c>
      <c r="H732" s="107"/>
      <c r="I732" s="105">
        <v>6262.4</v>
      </c>
      <c r="J732" s="106">
        <f>((I732/30.4)*40)/12</f>
        <v>686.66666666666663</v>
      </c>
      <c r="K732" s="106">
        <f>(((I732/30.4)*20)*0.25)/12</f>
        <v>85.833333333333329</v>
      </c>
      <c r="L732" s="105"/>
      <c r="M732" s="105"/>
      <c r="N732" s="105">
        <v>0</v>
      </c>
      <c r="O732" s="105">
        <v>51.728053333333399</v>
      </c>
      <c r="P732" s="104">
        <v>179.51688947368422</v>
      </c>
      <c r="Q732" s="27">
        <f>+N732+O732+P732</f>
        <v>231.24494280701762</v>
      </c>
    </row>
    <row r="733" spans="2:19" ht="14.25" x14ac:dyDescent="0.25">
      <c r="B733" s="111" t="s">
        <v>60</v>
      </c>
      <c r="C733" s="110" t="s">
        <v>59</v>
      </c>
      <c r="D733" s="107" t="s">
        <v>2</v>
      </c>
      <c r="E733" s="109">
        <v>43974</v>
      </c>
      <c r="F733" s="108" t="s">
        <v>58</v>
      </c>
      <c r="G733" s="107" t="s">
        <v>57</v>
      </c>
      <c r="H733" s="107"/>
      <c r="I733" s="105">
        <v>6262.4</v>
      </c>
      <c r="J733" s="106">
        <f>((I733/30.4)*40)/12</f>
        <v>686.66666666666663</v>
      </c>
      <c r="K733" s="106">
        <f>(((I733/30.4)*20)*0.25)/12</f>
        <v>85.833333333333329</v>
      </c>
      <c r="L733" s="105"/>
      <c r="M733" s="105"/>
      <c r="N733" s="105">
        <v>0</v>
      </c>
      <c r="O733" s="105">
        <v>51.728053333333399</v>
      </c>
      <c r="P733" s="104">
        <v>179.51688947368422</v>
      </c>
      <c r="Q733" s="27">
        <f>+N733+O733+P733</f>
        <v>231.24494280701762</v>
      </c>
    </row>
    <row r="734" spans="2:19" ht="14.25" x14ac:dyDescent="0.25">
      <c r="B734" s="111" t="s">
        <v>56</v>
      </c>
      <c r="C734" s="110" t="s">
        <v>49</v>
      </c>
      <c r="D734" s="107" t="s">
        <v>2</v>
      </c>
      <c r="E734" s="109">
        <v>44080</v>
      </c>
      <c r="F734" s="108" t="s">
        <v>55</v>
      </c>
      <c r="G734" s="107" t="s">
        <v>54</v>
      </c>
      <c r="H734" s="107"/>
      <c r="I734" s="105">
        <v>7543.1519999999991</v>
      </c>
      <c r="J734" s="106">
        <f>((I734/30.4)*40)/12</f>
        <v>827.1</v>
      </c>
      <c r="K734" s="106">
        <f>(((I734/30.4)*20)*0.25)/12</f>
        <v>103.3875</v>
      </c>
      <c r="L734" s="105"/>
      <c r="M734" s="105"/>
      <c r="N734" s="105">
        <v>0</v>
      </c>
      <c r="O734" s="105">
        <v>67.007200000000012</v>
      </c>
      <c r="P734" s="104">
        <v>567.23315684210525</v>
      </c>
      <c r="Q734" s="27">
        <f>+N734+O734+P734</f>
        <v>634.24035684210526</v>
      </c>
    </row>
    <row r="735" spans="2:19" ht="14.25" x14ac:dyDescent="0.25">
      <c r="B735" s="111" t="s">
        <v>53</v>
      </c>
      <c r="C735" s="110" t="s">
        <v>49</v>
      </c>
      <c r="D735" s="107" t="s">
        <v>2</v>
      </c>
      <c r="E735" s="109">
        <v>44080</v>
      </c>
      <c r="F735" s="108" t="s">
        <v>52</v>
      </c>
      <c r="G735" s="107" t="s">
        <v>51</v>
      </c>
      <c r="H735" s="107"/>
      <c r="I735" s="105">
        <v>7543.1519999999991</v>
      </c>
      <c r="J735" s="106">
        <f>((I735/30.4)*40)/12</f>
        <v>827.1</v>
      </c>
      <c r="K735" s="106">
        <f>(((I735/30.4)*20)*0.25)/12</f>
        <v>103.3875</v>
      </c>
      <c r="L735" s="105"/>
      <c r="M735" s="105"/>
      <c r="N735" s="105">
        <v>0</v>
      </c>
      <c r="O735" s="105">
        <v>67.007200000000012</v>
      </c>
      <c r="P735" s="104">
        <v>567.23315684210525</v>
      </c>
      <c r="Q735" s="27">
        <f>+N735+O735+P735</f>
        <v>634.24035684210526</v>
      </c>
    </row>
    <row r="736" spans="2:19" ht="14.25" x14ac:dyDescent="0.25">
      <c r="B736" s="111" t="s">
        <v>50</v>
      </c>
      <c r="C736" s="110" t="s">
        <v>49</v>
      </c>
      <c r="D736" s="107" t="s">
        <v>2</v>
      </c>
      <c r="E736" s="109">
        <v>44080</v>
      </c>
      <c r="F736" s="108" t="s">
        <v>48</v>
      </c>
      <c r="G736" s="107" t="s">
        <v>47</v>
      </c>
      <c r="H736" s="107"/>
      <c r="I736" s="105">
        <v>7543.1519999999991</v>
      </c>
      <c r="J736" s="106">
        <f>((I736/30.4)*40)/12</f>
        <v>827.1</v>
      </c>
      <c r="K736" s="106">
        <f>(((I736/30.4)*20)*0.25)/12</f>
        <v>103.3875</v>
      </c>
      <c r="L736" s="105"/>
      <c r="M736" s="105"/>
      <c r="N736" s="105">
        <v>0</v>
      </c>
      <c r="O736" s="105">
        <v>67.007200000000012</v>
      </c>
      <c r="P736" s="104">
        <v>567.23315684210525</v>
      </c>
      <c r="Q736" s="27">
        <f>+N736+O736+P736</f>
        <v>634.24035684210526</v>
      </c>
    </row>
    <row r="737" spans="2:19" ht="14.25" x14ac:dyDescent="0.25">
      <c r="B737" s="111" t="s">
        <v>39</v>
      </c>
      <c r="C737" s="110" t="s">
        <v>46</v>
      </c>
      <c r="D737" s="107" t="s">
        <v>2</v>
      </c>
      <c r="E737" s="109">
        <v>44197</v>
      </c>
      <c r="F737" s="108"/>
      <c r="G737" s="107"/>
      <c r="H737" s="107"/>
      <c r="I737" s="105">
        <v>9433.4239999999991</v>
      </c>
      <c r="J737" s="106">
        <f>((I737/30.4)*40)/12</f>
        <v>1034.3666666666666</v>
      </c>
      <c r="K737" s="106">
        <f>(((I737/30.4)*20)*0.25)/12</f>
        <v>129.29583333333332</v>
      </c>
      <c r="L737" s="105"/>
      <c r="M737" s="105"/>
      <c r="N737" s="105">
        <v>14.128237246075692</v>
      </c>
      <c r="O737" s="105">
        <v>133.6420134210523</v>
      </c>
      <c r="P737" s="104">
        <v>810.82326315789487</v>
      </c>
      <c r="Q737" s="27">
        <f>+N737+O737+P737</f>
        <v>958.59351382502291</v>
      </c>
    </row>
    <row r="738" spans="2:19" ht="14.25" x14ac:dyDescent="0.25">
      <c r="B738" s="111"/>
      <c r="C738" s="110"/>
      <c r="D738" s="107"/>
      <c r="E738" s="109"/>
      <c r="F738" s="108"/>
      <c r="G738" s="107"/>
      <c r="H738" s="107"/>
      <c r="I738" s="105"/>
      <c r="J738" s="106"/>
      <c r="K738" s="106"/>
      <c r="L738" s="105"/>
      <c r="M738" s="105"/>
      <c r="N738" s="105"/>
      <c r="O738" s="105"/>
      <c r="P738" s="104"/>
      <c r="Q738" s="103"/>
    </row>
    <row r="739" spans="2:19" ht="15" thickBot="1" x14ac:dyDescent="0.3">
      <c r="B739" s="102"/>
      <c r="C739" s="100"/>
      <c r="D739" s="83"/>
      <c r="E739" s="101"/>
      <c r="F739" s="100"/>
      <c r="G739" s="85"/>
      <c r="H739" s="85"/>
      <c r="I739" s="22"/>
      <c r="J739" s="99">
        <f>((I739/30.4)*40)/12</f>
        <v>0</v>
      </c>
      <c r="K739" s="99">
        <f>(((I739/30.4)*20)*0.25)/12</f>
        <v>0</v>
      </c>
      <c r="L739" s="22"/>
      <c r="M739" s="22"/>
      <c r="N739" s="22"/>
      <c r="O739" s="22"/>
      <c r="P739" s="22"/>
      <c r="Q739" s="21">
        <f>+N739+O739+P739</f>
        <v>0</v>
      </c>
    </row>
    <row r="740" spans="2:19" ht="15" thickBot="1" x14ac:dyDescent="0.3">
      <c r="B740" s="20"/>
      <c r="C740" s="20"/>
      <c r="D740" s="19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</row>
    <row r="741" spans="2:19" ht="12.75" customHeight="1" x14ac:dyDescent="0.25">
      <c r="B741" s="10"/>
      <c r="C741" s="10"/>
      <c r="D741" s="17"/>
      <c r="E741" s="16" t="s">
        <v>1</v>
      </c>
      <c r="F741" s="15"/>
      <c r="G741" s="14"/>
      <c r="H741" s="13"/>
      <c r="I741" s="80">
        <f>SUM(I730:I739)</f>
        <v>67567.952000000005</v>
      </c>
      <c r="J741" s="80">
        <f>SUM(J730:J739)</f>
        <v>7408.7666666666673</v>
      </c>
      <c r="K741" s="80">
        <f>SUM(K730:K739)</f>
        <v>926.09583333333342</v>
      </c>
      <c r="L741" s="80">
        <f>SUM(L730:L739)</f>
        <v>0</v>
      </c>
      <c r="M741" s="80">
        <f>SUM(M730:M739)</f>
        <v>0</v>
      </c>
      <c r="N741" s="80">
        <f>SUM(N730:N739)</f>
        <v>62.507216045994809</v>
      </c>
      <c r="O741" s="80">
        <f>SUM(O730:O739)</f>
        <v>821.56286008771917</v>
      </c>
      <c r="P741" s="80">
        <f>SUM(P730:P739)</f>
        <v>5416.3358984210518</v>
      </c>
      <c r="Q741" s="80">
        <f>SUM(Q730:Q739)</f>
        <v>6300.4059745547656</v>
      </c>
    </row>
    <row r="742" spans="2:19" ht="13.5" customHeight="1" thickBot="1" x14ac:dyDescent="0.3">
      <c r="B742" s="11"/>
      <c r="C742" s="10"/>
      <c r="D742" s="10"/>
      <c r="E742" s="9" t="s">
        <v>0</v>
      </c>
      <c r="F742" s="8"/>
      <c r="G742" s="7"/>
      <c r="H742" s="6"/>
      <c r="I742" s="77">
        <f>+I741*12</f>
        <v>810815.42400000012</v>
      </c>
      <c r="J742" s="77">
        <f>+J741*12</f>
        <v>88905.200000000012</v>
      </c>
      <c r="K742" s="77">
        <f>+K741*12</f>
        <v>11113.150000000001</v>
      </c>
      <c r="L742" s="77">
        <f>+L741*12</f>
        <v>0</v>
      </c>
      <c r="M742" s="77"/>
      <c r="N742" s="77">
        <f>+N741*12</f>
        <v>750.08659255193766</v>
      </c>
      <c r="O742" s="77">
        <f>+O741*12</f>
        <v>9858.754321052631</v>
      </c>
      <c r="P742" s="77">
        <f>+P741*12</f>
        <v>64996.030781052621</v>
      </c>
      <c r="Q742" s="76">
        <f>+Q741*12</f>
        <v>75604.871694657195</v>
      </c>
    </row>
    <row r="743" spans="2:19" ht="14.25" x14ac:dyDescent="0.25">
      <c r="B743" s="11"/>
      <c r="C743" s="10"/>
      <c r="D743" s="10"/>
      <c r="E743" s="98"/>
      <c r="F743" s="98"/>
      <c r="G743" s="10"/>
      <c r="H743" s="10"/>
      <c r="I743" s="97"/>
      <c r="J743" s="97"/>
      <c r="K743" s="97"/>
      <c r="L743" s="97"/>
      <c r="M743" s="97"/>
      <c r="N743" s="97"/>
      <c r="O743" s="97"/>
      <c r="P743" s="97"/>
      <c r="Q743" s="97"/>
      <c r="S743" s="2"/>
    </row>
    <row r="744" spans="2:19" ht="14.25" x14ac:dyDescent="0.25">
      <c r="B744" s="11"/>
      <c r="C744" s="10"/>
      <c r="D744" s="10"/>
      <c r="E744" s="98"/>
      <c r="F744" s="98"/>
      <c r="G744" s="10"/>
      <c r="H744" s="10"/>
      <c r="I744" s="97"/>
      <c r="J744" s="97"/>
      <c r="K744" s="97"/>
      <c r="L744" s="97"/>
      <c r="M744" s="97"/>
      <c r="N744" s="97"/>
      <c r="O744" s="97"/>
      <c r="P744" s="97"/>
      <c r="Q744" s="97"/>
      <c r="S744" s="2"/>
    </row>
    <row r="745" spans="2:19" ht="15" thickBot="1" x14ac:dyDescent="0.3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 spans="2:19" ht="14.25" x14ac:dyDescent="0.25">
      <c r="B746" s="70" t="s">
        <v>27</v>
      </c>
      <c r="C746" s="69"/>
      <c r="D746" s="68" t="s">
        <v>26</v>
      </c>
      <c r="E746" s="68"/>
      <c r="F746" s="68"/>
      <c r="G746" s="68"/>
      <c r="H746" s="68"/>
      <c r="I746" s="68"/>
      <c r="J746" s="68"/>
      <c r="K746" s="67" t="s">
        <v>25</v>
      </c>
      <c r="L746" s="67"/>
      <c r="M746" s="67"/>
      <c r="N746" s="67"/>
      <c r="O746" s="67"/>
      <c r="P746" s="67"/>
      <c r="Q746" s="66"/>
    </row>
    <row r="747" spans="2:19" ht="14.25" x14ac:dyDescent="0.25">
      <c r="B747" s="65" t="s">
        <v>24</v>
      </c>
      <c r="C747" s="64"/>
      <c r="D747" s="64"/>
      <c r="E747" s="64"/>
      <c r="F747" s="64"/>
      <c r="G747" s="64"/>
      <c r="H747" s="61"/>
      <c r="I747" s="61"/>
      <c r="J747" s="61"/>
      <c r="K747" s="61"/>
      <c r="L747" s="61"/>
      <c r="M747" s="61"/>
      <c r="N747" s="61"/>
      <c r="O747" s="61"/>
      <c r="P747" s="61"/>
      <c r="Q747" s="60"/>
    </row>
    <row r="748" spans="2:19" ht="14.25" x14ac:dyDescent="0.25">
      <c r="B748" s="65" t="s">
        <v>45</v>
      </c>
      <c r="C748" s="96"/>
      <c r="D748" s="96"/>
      <c r="E748" s="96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0"/>
    </row>
    <row r="749" spans="2:19" ht="15" thickBot="1" x14ac:dyDescent="0.3">
      <c r="B749" s="59" t="s">
        <v>44</v>
      </c>
      <c r="C749" s="58"/>
      <c r="D749" s="58"/>
      <c r="E749" s="58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6"/>
    </row>
    <row r="750" spans="2:19" ht="15" thickBot="1" x14ac:dyDescent="0.3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 spans="2:19" ht="14.25" x14ac:dyDescent="0.2">
      <c r="B751" s="55" t="s">
        <v>21</v>
      </c>
      <c r="C751" s="54" t="s">
        <v>20</v>
      </c>
      <c r="D751" s="54" t="s">
        <v>19</v>
      </c>
      <c r="E751" s="54" t="s">
        <v>18</v>
      </c>
      <c r="F751" s="54" t="s">
        <v>17</v>
      </c>
      <c r="G751" s="54" t="s">
        <v>16</v>
      </c>
      <c r="H751" s="53"/>
      <c r="I751" s="51" t="s">
        <v>15</v>
      </c>
      <c r="J751" s="51" t="s">
        <v>14</v>
      </c>
      <c r="K751" s="51" t="s">
        <v>13</v>
      </c>
      <c r="L751" s="51" t="s">
        <v>12</v>
      </c>
      <c r="M751" s="52"/>
      <c r="N751" s="51" t="s">
        <v>11</v>
      </c>
      <c r="O751" s="51" t="s">
        <v>10</v>
      </c>
      <c r="P751" s="51" t="s">
        <v>9</v>
      </c>
      <c r="Q751" s="50" t="s">
        <v>8</v>
      </c>
    </row>
    <row r="752" spans="2:19" ht="15" thickBot="1" x14ac:dyDescent="0.3">
      <c r="B752" s="49"/>
      <c r="C752" s="48"/>
      <c r="D752" s="48"/>
      <c r="E752" s="48"/>
      <c r="F752" s="48"/>
      <c r="G752" s="48"/>
      <c r="H752" s="47"/>
      <c r="I752" s="46"/>
      <c r="J752" s="46"/>
      <c r="K752" s="46"/>
      <c r="L752" s="46"/>
      <c r="M752" s="45"/>
      <c r="N752" s="44"/>
      <c r="O752" s="44"/>
      <c r="P752" s="44"/>
      <c r="Q752" s="43"/>
    </row>
    <row r="753" spans="2:19" ht="15" thickBot="1" x14ac:dyDescent="0.3">
      <c r="B753" s="10"/>
      <c r="C753" s="10"/>
      <c r="D753" s="95"/>
      <c r="E753" s="10"/>
      <c r="F753" s="10"/>
      <c r="G753" s="10"/>
      <c r="H753" s="10"/>
      <c r="I753" s="10"/>
      <c r="J753" s="10"/>
      <c r="K753" s="10"/>
      <c r="L753" s="20"/>
      <c r="M753" s="10"/>
      <c r="N753" s="10"/>
      <c r="O753" s="10"/>
      <c r="P753" s="10"/>
      <c r="Q753" s="10"/>
    </row>
    <row r="754" spans="2:19" ht="15" thickBot="1" x14ac:dyDescent="0.3">
      <c r="B754" s="94" t="s">
        <v>43</v>
      </c>
      <c r="C754" s="93" t="s">
        <v>42</v>
      </c>
      <c r="D754" s="90" t="s">
        <v>5</v>
      </c>
      <c r="E754" s="92">
        <v>43345</v>
      </c>
      <c r="F754" s="91" t="s">
        <v>41</v>
      </c>
      <c r="G754" s="90" t="s">
        <v>40</v>
      </c>
      <c r="H754" s="90"/>
      <c r="I754" s="89">
        <v>15437.119999999999</v>
      </c>
      <c r="J754" s="82">
        <v>1692.67</v>
      </c>
      <c r="K754" s="82">
        <v>211.58375000000001</v>
      </c>
      <c r="L754" s="88"/>
      <c r="M754" s="88"/>
      <c r="N754" s="88">
        <v>48.378978799919118</v>
      </c>
      <c r="O754" s="88">
        <v>316.43594000000002</v>
      </c>
      <c r="P754" s="88">
        <v>1977.546228947368</v>
      </c>
      <c r="Q754" s="87">
        <f>+N754+O754+P754</f>
        <v>2342.3611477472873</v>
      </c>
      <c r="S754" s="71"/>
    </row>
    <row r="755" spans="2:19" ht="15" thickBot="1" x14ac:dyDescent="0.3">
      <c r="B755" s="86" t="s">
        <v>39</v>
      </c>
      <c r="C755" s="85" t="s">
        <v>38</v>
      </c>
      <c r="D755" s="83" t="s">
        <v>2</v>
      </c>
      <c r="E755" s="84">
        <v>44197</v>
      </c>
      <c r="F755" s="84"/>
      <c r="G755" s="83"/>
      <c r="H755" s="83"/>
      <c r="I755" s="22">
        <v>7543.1519999999991</v>
      </c>
      <c r="J755" s="82">
        <v>1692.67</v>
      </c>
      <c r="K755" s="82">
        <v>211.58375000000001</v>
      </c>
      <c r="L755" s="22"/>
      <c r="M755" s="22"/>
      <c r="N755" s="22">
        <v>0</v>
      </c>
      <c r="O755" s="22">
        <v>67.007200000000012</v>
      </c>
      <c r="P755" s="22">
        <v>567.23315684210525</v>
      </c>
      <c r="Q755" s="21"/>
    </row>
    <row r="756" spans="2:19" ht="15" thickBot="1" x14ac:dyDescent="0.3">
      <c r="B756" s="20"/>
      <c r="C756" s="20"/>
      <c r="D756" s="19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</row>
    <row r="757" spans="2:19" ht="14.25" x14ac:dyDescent="0.25">
      <c r="B757" s="10"/>
      <c r="C757" s="10"/>
      <c r="D757" s="17"/>
      <c r="E757" s="16" t="s">
        <v>1</v>
      </c>
      <c r="F757" s="15"/>
      <c r="G757" s="81"/>
      <c r="H757" s="13"/>
      <c r="I757" s="80">
        <f>SUM(I754:I756)</f>
        <v>22980.271999999997</v>
      </c>
      <c r="J757" s="80">
        <f>SUM(J754:J756)</f>
        <v>3385.34</v>
      </c>
      <c r="K757" s="80">
        <f>SUM(K754:K756)</f>
        <v>423.16750000000002</v>
      </c>
      <c r="L757" s="80">
        <f>SUM(L754:L756)</f>
        <v>0</v>
      </c>
      <c r="M757" s="80"/>
      <c r="N757" s="80">
        <f>SUM(N754:N756)</f>
        <v>48.378978799919118</v>
      </c>
      <c r="O757" s="80">
        <f>SUM(O754:O756)</f>
        <v>383.44314000000003</v>
      </c>
      <c r="P757" s="80">
        <f>SUM(P754:P756)</f>
        <v>2544.7793857894731</v>
      </c>
      <c r="Q757" s="79">
        <f>SUM(Q754:Q756)</f>
        <v>2342.3611477472873</v>
      </c>
    </row>
    <row r="758" spans="2:19" ht="15" thickBot="1" x14ac:dyDescent="0.3">
      <c r="B758" s="11"/>
      <c r="C758" s="10"/>
      <c r="D758" s="10"/>
      <c r="E758" s="9" t="s">
        <v>0</v>
      </c>
      <c r="F758" s="8"/>
      <c r="G758" s="78"/>
      <c r="H758" s="6"/>
      <c r="I758" s="77">
        <f>+I757*12</f>
        <v>275763.26399999997</v>
      </c>
      <c r="J758" s="77">
        <f>+J757*12</f>
        <v>40624.080000000002</v>
      </c>
      <c r="K758" s="77">
        <f>+K757*12</f>
        <v>5078.01</v>
      </c>
      <c r="L758" s="77">
        <f>+L757*12</f>
        <v>0</v>
      </c>
      <c r="M758" s="77"/>
      <c r="N758" s="77">
        <f>+N757*12</f>
        <v>580.54774559902944</v>
      </c>
      <c r="O758" s="77">
        <f>+O757*12</f>
        <v>4601.3176800000001</v>
      </c>
      <c r="P758" s="77">
        <f>+P757*12</f>
        <v>30537.352629473677</v>
      </c>
      <c r="Q758" s="76">
        <f>+Q757*12</f>
        <v>28108.333772967446</v>
      </c>
    </row>
    <row r="759" spans="2:19" x14ac:dyDescent="0.2">
      <c r="B759" s="75"/>
      <c r="E759" s="74"/>
      <c r="F759" s="74"/>
      <c r="I759" s="73"/>
      <c r="J759" s="73"/>
      <c r="K759" s="73"/>
      <c r="L759" s="73"/>
      <c r="M759" s="73"/>
      <c r="N759" s="73"/>
      <c r="O759" s="73"/>
      <c r="P759" s="73"/>
      <c r="Q759" s="73"/>
    </row>
    <row r="760" spans="2:19" x14ac:dyDescent="0.2">
      <c r="B760" s="75"/>
      <c r="E760" s="74"/>
      <c r="F760" s="74"/>
      <c r="I760" s="73"/>
      <c r="J760" s="73"/>
      <c r="K760" s="73"/>
      <c r="L760" s="73"/>
      <c r="M760" s="73"/>
      <c r="N760" s="73"/>
      <c r="O760" s="73"/>
      <c r="P760" s="73"/>
      <c r="Q760" s="73"/>
      <c r="S760" s="2"/>
    </row>
    <row r="761" spans="2:19" ht="13.5" thickBot="1" x14ac:dyDescent="0.25">
      <c r="B761" s="75"/>
      <c r="E761" s="74"/>
      <c r="F761" s="74"/>
      <c r="I761" s="73"/>
      <c r="J761" s="73"/>
      <c r="K761" s="73"/>
      <c r="L761" s="73"/>
      <c r="M761" s="73"/>
      <c r="N761" s="73"/>
      <c r="O761" s="73"/>
      <c r="P761" s="73"/>
      <c r="Q761" s="72"/>
    </row>
    <row r="762" spans="2:19" ht="14.25" x14ac:dyDescent="0.25">
      <c r="B762" s="70" t="s">
        <v>27</v>
      </c>
      <c r="C762" s="69"/>
      <c r="D762" s="68" t="s">
        <v>26</v>
      </c>
      <c r="E762" s="68"/>
      <c r="F762" s="68"/>
      <c r="G762" s="68"/>
      <c r="H762" s="68"/>
      <c r="I762" s="68"/>
      <c r="J762" s="68"/>
      <c r="K762" s="67" t="s">
        <v>25</v>
      </c>
      <c r="L762" s="67"/>
      <c r="M762" s="67"/>
      <c r="N762" s="67"/>
      <c r="O762" s="67"/>
      <c r="P762" s="67"/>
      <c r="Q762" s="66"/>
    </row>
    <row r="763" spans="2:19" ht="14.25" x14ac:dyDescent="0.25">
      <c r="B763" s="65" t="s">
        <v>24</v>
      </c>
      <c r="C763" s="64"/>
      <c r="D763" s="64"/>
      <c r="E763" s="64"/>
      <c r="F763" s="64"/>
      <c r="G763" s="64"/>
      <c r="H763" s="10"/>
      <c r="I763" s="61"/>
      <c r="J763" s="61"/>
      <c r="K763" s="61"/>
      <c r="L763" s="61"/>
      <c r="M763" s="61"/>
      <c r="N763" s="61"/>
      <c r="O763" s="61"/>
      <c r="P763" s="61"/>
      <c r="Q763" s="60"/>
    </row>
    <row r="764" spans="2:19" ht="14.25" x14ac:dyDescent="0.25">
      <c r="B764" s="63" t="s">
        <v>37</v>
      </c>
      <c r="C764" s="62"/>
      <c r="D764" s="62"/>
      <c r="E764" s="62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0"/>
    </row>
    <row r="765" spans="2:19" ht="15" thickBot="1" x14ac:dyDescent="0.3">
      <c r="B765" s="59" t="s">
        <v>36</v>
      </c>
      <c r="C765" s="58"/>
      <c r="D765" s="58"/>
      <c r="E765" s="58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6"/>
    </row>
    <row r="766" spans="2:19" ht="15" thickBot="1" x14ac:dyDescent="0.3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 spans="2:19" ht="14.25" x14ac:dyDescent="0.2">
      <c r="B767" s="55" t="s">
        <v>21</v>
      </c>
      <c r="C767" s="54" t="s">
        <v>20</v>
      </c>
      <c r="D767" s="54" t="s">
        <v>19</v>
      </c>
      <c r="E767" s="54" t="s">
        <v>18</v>
      </c>
      <c r="F767" s="54" t="s">
        <v>17</v>
      </c>
      <c r="G767" s="54" t="s">
        <v>16</v>
      </c>
      <c r="H767" s="53"/>
      <c r="I767" s="51" t="s">
        <v>15</v>
      </c>
      <c r="J767" s="51" t="s">
        <v>14</v>
      </c>
      <c r="K767" s="51" t="s">
        <v>13</v>
      </c>
      <c r="L767" s="51" t="s">
        <v>12</v>
      </c>
      <c r="M767" s="52"/>
      <c r="N767" s="51" t="s">
        <v>11</v>
      </c>
      <c r="O767" s="51" t="s">
        <v>10</v>
      </c>
      <c r="P767" s="51" t="s">
        <v>9</v>
      </c>
      <c r="Q767" s="50" t="s">
        <v>8</v>
      </c>
    </row>
    <row r="768" spans="2:19" ht="15" thickBot="1" x14ac:dyDescent="0.3">
      <c r="B768" s="49"/>
      <c r="C768" s="48"/>
      <c r="D768" s="48"/>
      <c r="E768" s="48"/>
      <c r="F768" s="48"/>
      <c r="G768" s="48"/>
      <c r="H768" s="47"/>
      <c r="I768" s="46"/>
      <c r="J768" s="46"/>
      <c r="K768" s="46"/>
      <c r="L768" s="46"/>
      <c r="M768" s="45"/>
      <c r="N768" s="44"/>
      <c r="O768" s="44"/>
      <c r="P768" s="44"/>
      <c r="Q768" s="43"/>
    </row>
    <row r="769" spans="2:19" ht="14.25" x14ac:dyDescent="0.25">
      <c r="B769" s="20"/>
      <c r="C769" s="20"/>
      <c r="D769" s="20"/>
      <c r="E769" s="20"/>
      <c r="F769" s="20"/>
      <c r="G769" s="20"/>
      <c r="H769" s="20"/>
      <c r="I769" s="42"/>
      <c r="J769" s="42"/>
      <c r="K769" s="42"/>
      <c r="L769" s="42"/>
      <c r="M769" s="42"/>
      <c r="N769" s="41"/>
      <c r="O769" s="41"/>
      <c r="P769" s="41"/>
      <c r="Q769" s="41"/>
    </row>
    <row r="770" spans="2:19" ht="21" customHeight="1" x14ac:dyDescent="0.25">
      <c r="B770" s="40" t="s">
        <v>35</v>
      </c>
      <c r="C770" s="39" t="s">
        <v>34</v>
      </c>
      <c r="D770" s="31" t="s">
        <v>5</v>
      </c>
      <c r="E770" s="32">
        <v>43344</v>
      </c>
      <c r="F770" s="38" t="s">
        <v>33</v>
      </c>
      <c r="G770" s="37" t="s">
        <v>32</v>
      </c>
      <c r="H770" s="37"/>
      <c r="I770" s="36">
        <v>15437.119999999999</v>
      </c>
      <c r="J770" s="29">
        <v>1692.67</v>
      </c>
      <c r="K770" s="29">
        <v>211.58375000000001</v>
      </c>
      <c r="L770" s="28"/>
      <c r="M770" s="28"/>
      <c r="N770" s="29">
        <v>49.017283286761199</v>
      </c>
      <c r="O770" s="29">
        <v>316.43665200000015</v>
      </c>
      <c r="P770" s="29">
        <v>1977.552636947368</v>
      </c>
      <c r="Q770" s="35">
        <f>+N770+O770+P770</f>
        <v>2343.0065722341292</v>
      </c>
    </row>
    <row r="771" spans="2:19" ht="21" customHeight="1" x14ac:dyDescent="0.25">
      <c r="B771" s="34" t="s">
        <v>31</v>
      </c>
      <c r="C771" s="33" t="s">
        <v>30</v>
      </c>
      <c r="D771" s="31" t="s">
        <v>2</v>
      </c>
      <c r="E771" s="32">
        <v>43846</v>
      </c>
      <c r="F771" s="32" t="s">
        <v>29</v>
      </c>
      <c r="G771" s="31" t="s">
        <v>28</v>
      </c>
      <c r="H771" s="31"/>
      <c r="I771" s="30">
        <v>7543.1519999999991</v>
      </c>
      <c r="J771" s="29">
        <f>((I771/30.4)*40)/12</f>
        <v>827.1</v>
      </c>
      <c r="K771" s="29">
        <f>(((I771/30.4)*20)*0.25)/12</f>
        <v>103.3875</v>
      </c>
      <c r="L771" s="28"/>
      <c r="M771" s="28"/>
      <c r="N771" s="28">
        <v>0</v>
      </c>
      <c r="O771" s="28">
        <v>67.005568000000025</v>
      </c>
      <c r="P771" s="28">
        <v>567.21846884210527</v>
      </c>
      <c r="Q771" s="27">
        <f>+N771+O771+P771</f>
        <v>634.22403684210531</v>
      </c>
      <c r="S771" s="71"/>
    </row>
    <row r="772" spans="2:19" ht="15" thickBot="1" x14ac:dyDescent="0.3">
      <c r="B772" s="26"/>
      <c r="C772" s="25"/>
      <c r="D772" s="23"/>
      <c r="E772" s="24"/>
      <c r="F772" s="24"/>
      <c r="G772" s="23"/>
      <c r="H772" s="23"/>
      <c r="I772" s="22"/>
      <c r="J772" s="22"/>
      <c r="K772" s="22"/>
      <c r="L772" s="22"/>
      <c r="M772" s="22"/>
      <c r="N772" s="22"/>
      <c r="O772" s="22"/>
      <c r="P772" s="22"/>
      <c r="Q772" s="21"/>
    </row>
    <row r="773" spans="2:19" ht="15" thickBot="1" x14ac:dyDescent="0.3">
      <c r="B773" s="20"/>
      <c r="C773" s="20"/>
      <c r="D773" s="19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</row>
    <row r="774" spans="2:19" ht="12.75" customHeight="1" x14ac:dyDescent="0.25">
      <c r="B774" s="10"/>
      <c r="C774" s="10"/>
      <c r="D774" s="17"/>
      <c r="E774" s="16" t="s">
        <v>1</v>
      </c>
      <c r="F774" s="15"/>
      <c r="G774" s="14"/>
      <c r="H774" s="13"/>
      <c r="I774" s="12">
        <f>SUM(I770:I772)</f>
        <v>22980.271999999997</v>
      </c>
      <c r="J774" s="12">
        <f>SUM(J770:J773)</f>
        <v>2519.77</v>
      </c>
      <c r="K774" s="12">
        <f>SUM(K770:K773)</f>
        <v>314.97125</v>
      </c>
      <c r="L774" s="12">
        <f>SUM(L770:L773)</f>
        <v>0</v>
      </c>
      <c r="M774" s="12"/>
      <c r="N774" s="12">
        <f>SUM(N770:N773)</f>
        <v>49.017283286761199</v>
      </c>
      <c r="O774" s="12">
        <f>SUM(O770:O773)</f>
        <v>383.44222000000019</v>
      </c>
      <c r="P774" s="12">
        <f>SUM(P770:P773)</f>
        <v>2544.771105789473</v>
      </c>
      <c r="Q774" s="12">
        <f>SUM(Q770:Q773)</f>
        <v>2977.2306090762345</v>
      </c>
    </row>
    <row r="775" spans="2:19" ht="13.5" customHeight="1" thickBot="1" x14ac:dyDescent="0.3">
      <c r="B775" s="11"/>
      <c r="C775" s="10"/>
      <c r="D775" s="10"/>
      <c r="E775" s="9" t="s">
        <v>0</v>
      </c>
      <c r="F775" s="8"/>
      <c r="G775" s="7"/>
      <c r="H775" s="6"/>
      <c r="I775" s="5">
        <f>I774*12</f>
        <v>275763.26399999997</v>
      </c>
      <c r="J775" s="5">
        <f>+J774*12</f>
        <v>30237.239999999998</v>
      </c>
      <c r="K775" s="5">
        <f>+K774*12</f>
        <v>3779.6549999999997</v>
      </c>
      <c r="L775" s="5">
        <f>+L774*12</f>
        <v>0</v>
      </c>
      <c r="M775" s="5"/>
      <c r="N775" s="5">
        <f>+N774*12</f>
        <v>588.20739944113438</v>
      </c>
      <c r="O775" s="5">
        <f>+O774*12</f>
        <v>4601.3066400000025</v>
      </c>
      <c r="P775" s="5">
        <f>+P774*12</f>
        <v>30537.253269473676</v>
      </c>
      <c r="Q775" s="4">
        <f>+Q774*12</f>
        <v>35726.767308914816</v>
      </c>
    </row>
    <row r="777" spans="2:19" ht="13.5" thickBot="1" x14ac:dyDescent="0.25"/>
    <row r="778" spans="2:19" ht="14.25" x14ac:dyDescent="0.25">
      <c r="B778" s="70" t="s">
        <v>27</v>
      </c>
      <c r="C778" s="69"/>
      <c r="D778" s="68" t="s">
        <v>26</v>
      </c>
      <c r="E778" s="68"/>
      <c r="F778" s="68"/>
      <c r="G778" s="68"/>
      <c r="H778" s="68"/>
      <c r="I778" s="68"/>
      <c r="J778" s="68"/>
      <c r="K778" s="67" t="s">
        <v>25</v>
      </c>
      <c r="L778" s="67"/>
      <c r="M778" s="67"/>
      <c r="N778" s="67"/>
      <c r="O778" s="67"/>
      <c r="P778" s="67"/>
      <c r="Q778" s="66"/>
    </row>
    <row r="779" spans="2:19" ht="14.25" x14ac:dyDescent="0.25">
      <c r="B779" s="65" t="s">
        <v>24</v>
      </c>
      <c r="C779" s="64"/>
      <c r="D779" s="64"/>
      <c r="E779" s="64"/>
      <c r="F779" s="64"/>
      <c r="G779" s="64"/>
      <c r="H779" s="10"/>
      <c r="I779" s="61"/>
      <c r="J779" s="61"/>
      <c r="K779" s="61"/>
      <c r="L779" s="61"/>
      <c r="M779" s="61"/>
      <c r="N779" s="61"/>
      <c r="O779" s="61"/>
      <c r="P779" s="61"/>
      <c r="Q779" s="60"/>
    </row>
    <row r="780" spans="2:19" ht="14.25" x14ac:dyDescent="0.25">
      <c r="B780" s="63" t="s">
        <v>23</v>
      </c>
      <c r="C780" s="62"/>
      <c r="D780" s="62"/>
      <c r="E780" s="62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0"/>
    </row>
    <row r="781" spans="2:19" ht="15" thickBot="1" x14ac:dyDescent="0.3">
      <c r="B781" s="59" t="s">
        <v>22</v>
      </c>
      <c r="C781" s="58"/>
      <c r="D781" s="58"/>
      <c r="E781" s="58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6"/>
    </row>
    <row r="782" spans="2:19" ht="15" thickBot="1" x14ac:dyDescent="0.3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2:19" ht="14.25" x14ac:dyDescent="0.2">
      <c r="B783" s="55" t="s">
        <v>21</v>
      </c>
      <c r="C783" s="54" t="s">
        <v>20</v>
      </c>
      <c r="D783" s="54" t="s">
        <v>19</v>
      </c>
      <c r="E783" s="54" t="s">
        <v>18</v>
      </c>
      <c r="F783" s="54" t="s">
        <v>17</v>
      </c>
      <c r="G783" s="54" t="s">
        <v>16</v>
      </c>
      <c r="H783" s="53"/>
      <c r="I783" s="51" t="s">
        <v>15</v>
      </c>
      <c r="J783" s="51" t="s">
        <v>14</v>
      </c>
      <c r="K783" s="51" t="s">
        <v>13</v>
      </c>
      <c r="L783" s="51" t="s">
        <v>12</v>
      </c>
      <c r="M783" s="52"/>
      <c r="N783" s="51" t="s">
        <v>11</v>
      </c>
      <c r="O783" s="51" t="s">
        <v>10</v>
      </c>
      <c r="P783" s="51" t="s">
        <v>9</v>
      </c>
      <c r="Q783" s="50" t="s">
        <v>8</v>
      </c>
    </row>
    <row r="784" spans="2:19" ht="15" thickBot="1" x14ac:dyDescent="0.3">
      <c r="B784" s="49"/>
      <c r="C784" s="48"/>
      <c r="D784" s="48"/>
      <c r="E784" s="48"/>
      <c r="F784" s="48"/>
      <c r="G784" s="48"/>
      <c r="H784" s="47"/>
      <c r="I784" s="46"/>
      <c r="J784" s="46"/>
      <c r="K784" s="46"/>
      <c r="L784" s="46"/>
      <c r="M784" s="45"/>
      <c r="N784" s="44"/>
      <c r="O784" s="44"/>
      <c r="P784" s="44"/>
      <c r="Q784" s="43"/>
    </row>
    <row r="785" spans="2:17" ht="14.25" x14ac:dyDescent="0.25">
      <c r="B785" s="20"/>
      <c r="C785" s="20"/>
      <c r="D785" s="20"/>
      <c r="E785" s="20"/>
      <c r="F785" s="20"/>
      <c r="G785" s="20"/>
      <c r="H785" s="20"/>
      <c r="I785" s="42"/>
      <c r="J785" s="42"/>
      <c r="K785" s="42"/>
      <c r="L785" s="42"/>
      <c r="M785" s="42"/>
      <c r="N785" s="41"/>
      <c r="O785" s="41"/>
      <c r="P785" s="41"/>
      <c r="Q785" s="41"/>
    </row>
    <row r="786" spans="2:17" ht="14.25" x14ac:dyDescent="0.25">
      <c r="B786" s="40" t="s">
        <v>7</v>
      </c>
      <c r="C786" s="39" t="s">
        <v>6</v>
      </c>
      <c r="D786" s="31" t="s">
        <v>5</v>
      </c>
      <c r="E786" s="32">
        <v>44197</v>
      </c>
      <c r="F786" s="38"/>
      <c r="G786" s="37"/>
      <c r="H786" s="37"/>
      <c r="I786" s="36">
        <v>15437.119999999999</v>
      </c>
      <c r="J786" s="29">
        <v>1692.67</v>
      </c>
      <c r="K786" s="29">
        <v>211.58375000000001</v>
      </c>
      <c r="L786" s="28"/>
      <c r="M786" s="28"/>
      <c r="N786" s="29">
        <v>49.017283286761199</v>
      </c>
      <c r="O786" s="29">
        <v>316.43665200000015</v>
      </c>
      <c r="P786" s="29">
        <v>1977.552636947368</v>
      </c>
      <c r="Q786" s="35">
        <f>+N786+O786+P786</f>
        <v>2343.0065722341292</v>
      </c>
    </row>
    <row r="787" spans="2:17" ht="14.25" x14ac:dyDescent="0.25">
      <c r="B787" s="34" t="s">
        <v>4</v>
      </c>
      <c r="C787" s="33" t="s">
        <v>3</v>
      </c>
      <c r="D787" s="31" t="s">
        <v>2</v>
      </c>
      <c r="E787" s="32">
        <v>44197</v>
      </c>
      <c r="F787" s="32"/>
      <c r="G787" s="31"/>
      <c r="H787" s="31"/>
      <c r="I787" s="30">
        <v>7543.1519999999991</v>
      </c>
      <c r="J787" s="29">
        <f>((I787/30.4)*40)/12</f>
        <v>827.1</v>
      </c>
      <c r="K787" s="29">
        <f>(((I787/30.4)*20)*0.25)/12</f>
        <v>103.3875</v>
      </c>
      <c r="L787" s="28"/>
      <c r="M787" s="28"/>
      <c r="N787" s="28">
        <v>0</v>
      </c>
      <c r="O787" s="28">
        <v>67.005568000000025</v>
      </c>
      <c r="P787" s="28">
        <v>567.21846884210527</v>
      </c>
      <c r="Q787" s="27">
        <f>+N787+O787+P787</f>
        <v>634.22403684210531</v>
      </c>
    </row>
    <row r="788" spans="2:17" ht="15" thickBot="1" x14ac:dyDescent="0.3">
      <c r="B788" s="26"/>
      <c r="C788" s="25"/>
      <c r="D788" s="23"/>
      <c r="E788" s="24"/>
      <c r="F788" s="24"/>
      <c r="G788" s="23"/>
      <c r="H788" s="23"/>
      <c r="I788" s="22"/>
      <c r="J788" s="22"/>
      <c r="K788" s="22"/>
      <c r="L788" s="22"/>
      <c r="M788" s="22"/>
      <c r="N788" s="22"/>
      <c r="O788" s="22"/>
      <c r="P788" s="22"/>
      <c r="Q788" s="21"/>
    </row>
    <row r="789" spans="2:17" ht="15" thickBot="1" x14ac:dyDescent="0.3">
      <c r="B789" s="20"/>
      <c r="C789" s="20"/>
      <c r="D789" s="19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</row>
    <row r="790" spans="2:17" ht="14.25" x14ac:dyDescent="0.25">
      <c r="B790" s="10"/>
      <c r="C790" s="10"/>
      <c r="D790" s="17"/>
      <c r="E790" s="16" t="s">
        <v>1</v>
      </c>
      <c r="F790" s="15"/>
      <c r="G790" s="14"/>
      <c r="H790" s="13"/>
      <c r="I790" s="12">
        <f>SUM(I786:I788)</f>
        <v>22980.271999999997</v>
      </c>
      <c r="J790" s="12">
        <f>SUM(J786:J789)</f>
        <v>2519.77</v>
      </c>
      <c r="K790" s="12">
        <f>SUM(K786:K789)</f>
        <v>314.97125</v>
      </c>
      <c r="L790" s="12">
        <f>SUM(L786:L789)</f>
        <v>0</v>
      </c>
      <c r="M790" s="12"/>
      <c r="N790" s="12">
        <f>SUM(N786:N789)</f>
        <v>49.017283286761199</v>
      </c>
      <c r="O790" s="12">
        <f>SUM(O786:O789)</f>
        <v>383.44222000000019</v>
      </c>
      <c r="P790" s="12">
        <f>SUM(P786:P789)</f>
        <v>2544.771105789473</v>
      </c>
      <c r="Q790" s="12">
        <f>SUM(Q786:Q789)</f>
        <v>2977.2306090762345</v>
      </c>
    </row>
    <row r="791" spans="2:17" ht="15" thickBot="1" x14ac:dyDescent="0.3">
      <c r="B791" s="11"/>
      <c r="C791" s="10"/>
      <c r="D791" s="10"/>
      <c r="E791" s="9" t="s">
        <v>0</v>
      </c>
      <c r="F791" s="8"/>
      <c r="G791" s="7"/>
      <c r="H791" s="6"/>
      <c r="I791" s="5">
        <f>I790*12</f>
        <v>275763.26399999997</v>
      </c>
      <c r="J791" s="5">
        <f>+J790*12</f>
        <v>30237.239999999998</v>
      </c>
      <c r="K791" s="5">
        <f>+K790*12</f>
        <v>3779.6549999999997</v>
      </c>
      <c r="L791" s="5">
        <f>+L790*12</f>
        <v>0</v>
      </c>
      <c r="M791" s="5"/>
      <c r="N791" s="5">
        <f>+N790*12</f>
        <v>588.20739944113438</v>
      </c>
      <c r="O791" s="5">
        <f>+O790*12</f>
        <v>4601.3066400000025</v>
      </c>
      <c r="P791" s="5">
        <f>+P790*12</f>
        <v>30537.253269473676</v>
      </c>
      <c r="Q791" s="4">
        <f>+Q790*12</f>
        <v>35726.767308914816</v>
      </c>
    </row>
    <row r="800" spans="2:17" x14ac:dyDescent="0.2">
      <c r="I800" s="2"/>
    </row>
    <row r="804" spans="9:11" x14ac:dyDescent="0.2">
      <c r="I804" s="2"/>
      <c r="J804" s="2"/>
      <c r="K804" s="2"/>
    </row>
    <row r="807" spans="9:11" x14ac:dyDescent="0.2">
      <c r="I807" s="2"/>
    </row>
    <row r="809" spans="9:11" x14ac:dyDescent="0.2">
      <c r="I809" s="3"/>
    </row>
    <row r="811" spans="9:11" x14ac:dyDescent="0.2">
      <c r="I811" s="2"/>
    </row>
    <row r="812" spans="9:11" x14ac:dyDescent="0.2">
      <c r="I812" s="2"/>
    </row>
    <row r="813" spans="9:11" x14ac:dyDescent="0.2">
      <c r="I813" s="2"/>
    </row>
    <row r="814" spans="9:11" x14ac:dyDescent="0.2">
      <c r="I814" s="2"/>
      <c r="J814" s="2"/>
    </row>
  </sheetData>
  <mergeCells count="673">
    <mergeCell ref="O783:O784"/>
    <mergeCell ref="G783:G784"/>
    <mergeCell ref="P783:P784"/>
    <mergeCell ref="Q783:Q784"/>
    <mergeCell ref="E790:G790"/>
    <mergeCell ref="E791:G791"/>
    <mergeCell ref="I783:I784"/>
    <mergeCell ref="J783:J784"/>
    <mergeCell ref="K783:K784"/>
    <mergeCell ref="L783:L784"/>
    <mergeCell ref="N783:N784"/>
    <mergeCell ref="N767:N768"/>
    <mergeCell ref="O767:O768"/>
    <mergeCell ref="B779:G779"/>
    <mergeCell ref="B780:E780"/>
    <mergeCell ref="B781:E781"/>
    <mergeCell ref="B783:B784"/>
    <mergeCell ref="C783:C784"/>
    <mergeCell ref="D783:D784"/>
    <mergeCell ref="E783:E784"/>
    <mergeCell ref="F783:F784"/>
    <mergeCell ref="P767:P768"/>
    <mergeCell ref="Q767:Q768"/>
    <mergeCell ref="E774:G774"/>
    <mergeCell ref="E775:G775"/>
    <mergeCell ref="B778:C778"/>
    <mergeCell ref="K778:Q778"/>
    <mergeCell ref="I767:I768"/>
    <mergeCell ref="J767:J768"/>
    <mergeCell ref="K767:K768"/>
    <mergeCell ref="L767:L768"/>
    <mergeCell ref="B767:B768"/>
    <mergeCell ref="C767:C768"/>
    <mergeCell ref="D767:D768"/>
    <mergeCell ref="E767:E768"/>
    <mergeCell ref="F767:F768"/>
    <mergeCell ref="G767:G768"/>
    <mergeCell ref="L751:L752"/>
    <mergeCell ref="N751:N752"/>
    <mergeCell ref="O751:O752"/>
    <mergeCell ref="B763:G763"/>
    <mergeCell ref="B764:E764"/>
    <mergeCell ref="B765:E765"/>
    <mergeCell ref="G751:G752"/>
    <mergeCell ref="P751:P752"/>
    <mergeCell ref="Q751:Q752"/>
    <mergeCell ref="E757:G757"/>
    <mergeCell ref="E758:G758"/>
    <mergeCell ref="B762:C762"/>
    <mergeCell ref="K762:Q762"/>
    <mergeCell ref="I751:I752"/>
    <mergeCell ref="J751:J752"/>
    <mergeCell ref="K751:K752"/>
    <mergeCell ref="N727:N728"/>
    <mergeCell ref="O727:O728"/>
    <mergeCell ref="B747:G747"/>
    <mergeCell ref="B748:E748"/>
    <mergeCell ref="B749:E749"/>
    <mergeCell ref="B751:B752"/>
    <mergeCell ref="C751:C752"/>
    <mergeCell ref="D751:D752"/>
    <mergeCell ref="E751:E752"/>
    <mergeCell ref="F751:F752"/>
    <mergeCell ref="P727:P728"/>
    <mergeCell ref="Q727:Q728"/>
    <mergeCell ref="E741:G741"/>
    <mergeCell ref="E742:G742"/>
    <mergeCell ref="B746:C746"/>
    <mergeCell ref="K746:Q746"/>
    <mergeCell ref="I727:I728"/>
    <mergeCell ref="J727:J728"/>
    <mergeCell ref="K727:K728"/>
    <mergeCell ref="L727:L728"/>
    <mergeCell ref="B727:B728"/>
    <mergeCell ref="C727:C728"/>
    <mergeCell ref="D727:D728"/>
    <mergeCell ref="E727:E728"/>
    <mergeCell ref="F727:F728"/>
    <mergeCell ref="G727:G728"/>
    <mergeCell ref="L709:L710"/>
    <mergeCell ref="N709:N710"/>
    <mergeCell ref="O709:O710"/>
    <mergeCell ref="B723:G723"/>
    <mergeCell ref="B724:E724"/>
    <mergeCell ref="B725:E725"/>
    <mergeCell ref="G709:G710"/>
    <mergeCell ref="P709:P710"/>
    <mergeCell ref="Q709:Q710"/>
    <mergeCell ref="E717:G717"/>
    <mergeCell ref="E718:G718"/>
    <mergeCell ref="B722:C722"/>
    <mergeCell ref="K722:Q722"/>
    <mergeCell ref="I709:I710"/>
    <mergeCell ref="J709:J710"/>
    <mergeCell ref="K709:K710"/>
    <mergeCell ref="N684:N685"/>
    <mergeCell ref="O684:O685"/>
    <mergeCell ref="B705:G705"/>
    <mergeCell ref="B706:E706"/>
    <mergeCell ref="B707:E707"/>
    <mergeCell ref="B709:B710"/>
    <mergeCell ref="C709:C710"/>
    <mergeCell ref="D709:D710"/>
    <mergeCell ref="E709:E710"/>
    <mergeCell ref="F709:F710"/>
    <mergeCell ref="P684:P685"/>
    <mergeCell ref="Q684:Q685"/>
    <mergeCell ref="E699:G699"/>
    <mergeCell ref="E700:G700"/>
    <mergeCell ref="B704:C704"/>
    <mergeCell ref="K704:Q704"/>
    <mergeCell ref="I684:I685"/>
    <mergeCell ref="J684:J685"/>
    <mergeCell ref="K684:K685"/>
    <mergeCell ref="L684:L685"/>
    <mergeCell ref="B684:B685"/>
    <mergeCell ref="C684:C685"/>
    <mergeCell ref="D684:D685"/>
    <mergeCell ref="E684:E685"/>
    <mergeCell ref="F684:F685"/>
    <mergeCell ref="G684:G685"/>
    <mergeCell ref="L666:L667"/>
    <mergeCell ref="N666:N667"/>
    <mergeCell ref="O666:O667"/>
    <mergeCell ref="B680:G680"/>
    <mergeCell ref="B681:E681"/>
    <mergeCell ref="B682:E682"/>
    <mergeCell ref="G666:G667"/>
    <mergeCell ref="P666:P667"/>
    <mergeCell ref="Q666:Q667"/>
    <mergeCell ref="E674:G674"/>
    <mergeCell ref="E675:G675"/>
    <mergeCell ref="B679:C679"/>
    <mergeCell ref="K679:Q679"/>
    <mergeCell ref="I666:I667"/>
    <mergeCell ref="J666:J667"/>
    <mergeCell ref="K666:K667"/>
    <mergeCell ref="N647:N648"/>
    <mergeCell ref="O647:O648"/>
    <mergeCell ref="B662:G662"/>
    <mergeCell ref="B663:E663"/>
    <mergeCell ref="B664:E664"/>
    <mergeCell ref="B666:B667"/>
    <mergeCell ref="C666:C667"/>
    <mergeCell ref="D666:D667"/>
    <mergeCell ref="E666:E667"/>
    <mergeCell ref="F666:F667"/>
    <mergeCell ref="P647:P648"/>
    <mergeCell ref="Q647:Q648"/>
    <mergeCell ref="E656:G656"/>
    <mergeCell ref="E657:G657"/>
    <mergeCell ref="B661:C661"/>
    <mergeCell ref="K661:Q661"/>
    <mergeCell ref="I647:I648"/>
    <mergeCell ref="J647:J648"/>
    <mergeCell ref="K647:K648"/>
    <mergeCell ref="L647:L648"/>
    <mergeCell ref="B647:B648"/>
    <mergeCell ref="C647:C648"/>
    <mergeCell ref="D647:D648"/>
    <mergeCell ref="E647:E648"/>
    <mergeCell ref="F647:F648"/>
    <mergeCell ref="G647:G648"/>
    <mergeCell ref="L627:L628"/>
    <mergeCell ref="N627:N628"/>
    <mergeCell ref="O627:O628"/>
    <mergeCell ref="B643:G643"/>
    <mergeCell ref="B644:E644"/>
    <mergeCell ref="B645:E645"/>
    <mergeCell ref="G627:G628"/>
    <mergeCell ref="P627:P628"/>
    <mergeCell ref="Q627:Q628"/>
    <mergeCell ref="E637:G637"/>
    <mergeCell ref="E638:G638"/>
    <mergeCell ref="B642:C642"/>
    <mergeCell ref="K642:Q642"/>
    <mergeCell ref="I627:I628"/>
    <mergeCell ref="J627:J628"/>
    <mergeCell ref="K627:K628"/>
    <mergeCell ref="N610:N611"/>
    <mergeCell ref="O610:O611"/>
    <mergeCell ref="B623:G623"/>
    <mergeCell ref="B624:E624"/>
    <mergeCell ref="B625:E625"/>
    <mergeCell ref="B627:B628"/>
    <mergeCell ref="C627:C628"/>
    <mergeCell ref="D627:D628"/>
    <mergeCell ref="E627:E628"/>
    <mergeCell ref="F627:F628"/>
    <mergeCell ref="P610:P611"/>
    <mergeCell ref="Q610:Q611"/>
    <mergeCell ref="E617:G617"/>
    <mergeCell ref="E618:G618"/>
    <mergeCell ref="B622:C622"/>
    <mergeCell ref="K622:Q622"/>
    <mergeCell ref="I610:I611"/>
    <mergeCell ref="J610:J611"/>
    <mergeCell ref="K610:K611"/>
    <mergeCell ref="L610:L611"/>
    <mergeCell ref="B610:B611"/>
    <mergeCell ref="C610:C611"/>
    <mergeCell ref="D610:D611"/>
    <mergeCell ref="E610:E611"/>
    <mergeCell ref="F610:F611"/>
    <mergeCell ref="G610:G611"/>
    <mergeCell ref="L592:L593"/>
    <mergeCell ref="N592:N593"/>
    <mergeCell ref="O592:O593"/>
    <mergeCell ref="B606:G606"/>
    <mergeCell ref="B607:E607"/>
    <mergeCell ref="B608:E608"/>
    <mergeCell ref="G592:G593"/>
    <mergeCell ref="P592:P593"/>
    <mergeCell ref="Q592:Q593"/>
    <mergeCell ref="E600:G600"/>
    <mergeCell ref="E601:G601"/>
    <mergeCell ref="B605:C605"/>
    <mergeCell ref="K605:Q605"/>
    <mergeCell ref="I592:I593"/>
    <mergeCell ref="J592:J593"/>
    <mergeCell ref="K592:K593"/>
    <mergeCell ref="N576:N577"/>
    <mergeCell ref="O576:O577"/>
    <mergeCell ref="B588:G588"/>
    <mergeCell ref="B589:E589"/>
    <mergeCell ref="B590:E590"/>
    <mergeCell ref="B592:B593"/>
    <mergeCell ref="C592:C593"/>
    <mergeCell ref="D592:D593"/>
    <mergeCell ref="E592:E593"/>
    <mergeCell ref="F592:F593"/>
    <mergeCell ref="P576:P577"/>
    <mergeCell ref="Q576:Q577"/>
    <mergeCell ref="E582:G582"/>
    <mergeCell ref="E583:G583"/>
    <mergeCell ref="B587:C587"/>
    <mergeCell ref="K587:Q587"/>
    <mergeCell ref="I576:I577"/>
    <mergeCell ref="J576:J577"/>
    <mergeCell ref="K576:K577"/>
    <mergeCell ref="L576:L577"/>
    <mergeCell ref="B576:B577"/>
    <mergeCell ref="C576:C577"/>
    <mergeCell ref="D576:D577"/>
    <mergeCell ref="E576:E577"/>
    <mergeCell ref="F576:F577"/>
    <mergeCell ref="G576:G577"/>
    <mergeCell ref="L560:L561"/>
    <mergeCell ref="N560:N561"/>
    <mergeCell ref="O560:O561"/>
    <mergeCell ref="B572:G572"/>
    <mergeCell ref="B573:E573"/>
    <mergeCell ref="B574:E574"/>
    <mergeCell ref="G560:G561"/>
    <mergeCell ref="P560:P561"/>
    <mergeCell ref="Q560:Q561"/>
    <mergeCell ref="E566:G566"/>
    <mergeCell ref="E567:G567"/>
    <mergeCell ref="B571:C571"/>
    <mergeCell ref="K571:Q571"/>
    <mergeCell ref="I560:I561"/>
    <mergeCell ref="J560:J561"/>
    <mergeCell ref="K560:K561"/>
    <mergeCell ref="N536:N537"/>
    <mergeCell ref="O536:O537"/>
    <mergeCell ref="B556:G556"/>
    <mergeCell ref="B557:E557"/>
    <mergeCell ref="B558:E558"/>
    <mergeCell ref="B560:B561"/>
    <mergeCell ref="C560:C561"/>
    <mergeCell ref="D560:D561"/>
    <mergeCell ref="E560:E561"/>
    <mergeCell ref="F560:F561"/>
    <mergeCell ref="P536:P537"/>
    <mergeCell ref="Q536:Q537"/>
    <mergeCell ref="E550:G550"/>
    <mergeCell ref="E551:G551"/>
    <mergeCell ref="B555:C555"/>
    <mergeCell ref="K555:Q555"/>
    <mergeCell ref="I536:I537"/>
    <mergeCell ref="J536:J537"/>
    <mergeCell ref="K536:K537"/>
    <mergeCell ref="L536:L537"/>
    <mergeCell ref="B536:B537"/>
    <mergeCell ref="C536:C537"/>
    <mergeCell ref="D536:D537"/>
    <mergeCell ref="E536:E537"/>
    <mergeCell ref="F536:F537"/>
    <mergeCell ref="G536:G537"/>
    <mergeCell ref="L519:L520"/>
    <mergeCell ref="N519:N520"/>
    <mergeCell ref="O519:O520"/>
    <mergeCell ref="B532:G532"/>
    <mergeCell ref="B533:E533"/>
    <mergeCell ref="B534:E534"/>
    <mergeCell ref="G519:G520"/>
    <mergeCell ref="P519:P520"/>
    <mergeCell ref="Q519:Q520"/>
    <mergeCell ref="E526:G526"/>
    <mergeCell ref="E527:G527"/>
    <mergeCell ref="B531:C531"/>
    <mergeCell ref="K531:Q531"/>
    <mergeCell ref="I519:I520"/>
    <mergeCell ref="J519:J520"/>
    <mergeCell ref="K519:K520"/>
    <mergeCell ref="N460:N461"/>
    <mergeCell ref="O460:O461"/>
    <mergeCell ref="B515:G515"/>
    <mergeCell ref="B516:E516"/>
    <mergeCell ref="B517:E517"/>
    <mergeCell ref="B519:B520"/>
    <mergeCell ref="C519:C520"/>
    <mergeCell ref="D519:D520"/>
    <mergeCell ref="E519:E520"/>
    <mergeCell ref="F519:F520"/>
    <mergeCell ref="P460:P461"/>
    <mergeCell ref="Q460:Q461"/>
    <mergeCell ref="E509:G509"/>
    <mergeCell ref="E510:G510"/>
    <mergeCell ref="B514:C514"/>
    <mergeCell ref="K514:Q514"/>
    <mergeCell ref="I460:I461"/>
    <mergeCell ref="J460:J461"/>
    <mergeCell ref="K460:K461"/>
    <mergeCell ref="L460:L461"/>
    <mergeCell ref="B460:B461"/>
    <mergeCell ref="C460:C461"/>
    <mergeCell ref="D460:D461"/>
    <mergeCell ref="E460:E461"/>
    <mergeCell ref="F460:F461"/>
    <mergeCell ref="G460:G461"/>
    <mergeCell ref="L443:L444"/>
    <mergeCell ref="N443:N444"/>
    <mergeCell ref="O443:O444"/>
    <mergeCell ref="B456:G456"/>
    <mergeCell ref="B457:E457"/>
    <mergeCell ref="B458:E458"/>
    <mergeCell ref="G443:G444"/>
    <mergeCell ref="P443:P444"/>
    <mergeCell ref="Q443:Q444"/>
    <mergeCell ref="E450:G450"/>
    <mergeCell ref="E451:G451"/>
    <mergeCell ref="B455:C455"/>
    <mergeCell ref="K455:Q455"/>
    <mergeCell ref="I443:I444"/>
    <mergeCell ref="J443:J444"/>
    <mergeCell ref="K443:K444"/>
    <mergeCell ref="N411:N412"/>
    <mergeCell ref="O411:O412"/>
    <mergeCell ref="B439:G439"/>
    <mergeCell ref="B440:E440"/>
    <mergeCell ref="B441:E441"/>
    <mergeCell ref="B443:B444"/>
    <mergeCell ref="C443:C444"/>
    <mergeCell ref="D443:D444"/>
    <mergeCell ref="E443:E444"/>
    <mergeCell ref="F443:F444"/>
    <mergeCell ref="P411:P412"/>
    <mergeCell ref="Q411:Q412"/>
    <mergeCell ref="E431:G431"/>
    <mergeCell ref="E432:G432"/>
    <mergeCell ref="B438:C438"/>
    <mergeCell ref="K438:Q438"/>
    <mergeCell ref="I411:I412"/>
    <mergeCell ref="J411:J412"/>
    <mergeCell ref="K411:K412"/>
    <mergeCell ref="L411:L412"/>
    <mergeCell ref="B411:B412"/>
    <mergeCell ref="C411:C412"/>
    <mergeCell ref="D411:D412"/>
    <mergeCell ref="E411:E412"/>
    <mergeCell ref="F411:F412"/>
    <mergeCell ref="G411:G412"/>
    <mergeCell ref="L393:L394"/>
    <mergeCell ref="N393:N394"/>
    <mergeCell ref="O393:O394"/>
    <mergeCell ref="B407:G407"/>
    <mergeCell ref="B408:E408"/>
    <mergeCell ref="B409:E409"/>
    <mergeCell ref="G393:G394"/>
    <mergeCell ref="P393:P394"/>
    <mergeCell ref="Q393:Q394"/>
    <mergeCell ref="E401:G401"/>
    <mergeCell ref="E402:G402"/>
    <mergeCell ref="B406:C406"/>
    <mergeCell ref="K406:Q406"/>
    <mergeCell ref="I393:I394"/>
    <mergeCell ref="J393:J394"/>
    <mergeCell ref="K393:K394"/>
    <mergeCell ref="N354:N355"/>
    <mergeCell ref="O354:O355"/>
    <mergeCell ref="B389:G389"/>
    <mergeCell ref="B390:E390"/>
    <mergeCell ref="B391:E391"/>
    <mergeCell ref="B393:B394"/>
    <mergeCell ref="C393:C394"/>
    <mergeCell ref="D393:D394"/>
    <mergeCell ref="E393:E394"/>
    <mergeCell ref="F393:F394"/>
    <mergeCell ref="P354:P355"/>
    <mergeCell ref="Q354:Q355"/>
    <mergeCell ref="E383:G383"/>
    <mergeCell ref="E384:G384"/>
    <mergeCell ref="B388:C388"/>
    <mergeCell ref="K388:Q388"/>
    <mergeCell ref="I354:I355"/>
    <mergeCell ref="J354:J355"/>
    <mergeCell ref="K354:K355"/>
    <mergeCell ref="L354:L355"/>
    <mergeCell ref="B354:B355"/>
    <mergeCell ref="C354:C355"/>
    <mergeCell ref="D354:D355"/>
    <mergeCell ref="E354:E355"/>
    <mergeCell ref="F354:F355"/>
    <mergeCell ref="G354:G355"/>
    <mergeCell ref="L331:L332"/>
    <mergeCell ref="N331:N332"/>
    <mergeCell ref="O331:O332"/>
    <mergeCell ref="B350:G350"/>
    <mergeCell ref="B351:E351"/>
    <mergeCell ref="B352:E352"/>
    <mergeCell ref="G331:G332"/>
    <mergeCell ref="P331:P332"/>
    <mergeCell ref="Q331:Q332"/>
    <mergeCell ref="E344:G344"/>
    <mergeCell ref="E345:G345"/>
    <mergeCell ref="B349:C349"/>
    <mergeCell ref="K349:Q349"/>
    <mergeCell ref="I331:I332"/>
    <mergeCell ref="J331:J332"/>
    <mergeCell ref="K331:K332"/>
    <mergeCell ref="N273:N274"/>
    <mergeCell ref="O273:O274"/>
    <mergeCell ref="B327:G327"/>
    <mergeCell ref="B328:E328"/>
    <mergeCell ref="B329:E329"/>
    <mergeCell ref="B331:B332"/>
    <mergeCell ref="C331:C332"/>
    <mergeCell ref="D331:D332"/>
    <mergeCell ref="E331:E332"/>
    <mergeCell ref="F331:F332"/>
    <mergeCell ref="P273:P274"/>
    <mergeCell ref="Q273:Q274"/>
    <mergeCell ref="E317:G317"/>
    <mergeCell ref="E318:G318"/>
    <mergeCell ref="B326:C326"/>
    <mergeCell ref="K326:Q326"/>
    <mergeCell ref="I273:I274"/>
    <mergeCell ref="J273:J274"/>
    <mergeCell ref="K273:K274"/>
    <mergeCell ref="L273:L274"/>
    <mergeCell ref="B273:B274"/>
    <mergeCell ref="C273:C274"/>
    <mergeCell ref="D273:D274"/>
    <mergeCell ref="E273:E274"/>
    <mergeCell ref="F273:F274"/>
    <mergeCell ref="G273:G274"/>
    <mergeCell ref="L216:L217"/>
    <mergeCell ref="M216:M217"/>
    <mergeCell ref="N216:N217"/>
    <mergeCell ref="B269:G269"/>
    <mergeCell ref="B270:E270"/>
    <mergeCell ref="B271:E271"/>
    <mergeCell ref="O216:O217"/>
    <mergeCell ref="P216:P217"/>
    <mergeCell ref="Q216:Q217"/>
    <mergeCell ref="E262:G262"/>
    <mergeCell ref="E263:G263"/>
    <mergeCell ref="B268:C268"/>
    <mergeCell ref="K268:Q268"/>
    <mergeCell ref="I216:I217"/>
    <mergeCell ref="J216:J217"/>
    <mergeCell ref="K216:K217"/>
    <mergeCell ref="B216:B217"/>
    <mergeCell ref="C216:C217"/>
    <mergeCell ref="D216:D217"/>
    <mergeCell ref="E216:E217"/>
    <mergeCell ref="F216:F217"/>
    <mergeCell ref="G216:G217"/>
    <mergeCell ref="L199:L200"/>
    <mergeCell ref="N199:N200"/>
    <mergeCell ref="O199:O200"/>
    <mergeCell ref="B212:G212"/>
    <mergeCell ref="B213:E213"/>
    <mergeCell ref="B214:E214"/>
    <mergeCell ref="G199:G200"/>
    <mergeCell ref="P199:P200"/>
    <mergeCell ref="Q199:Q200"/>
    <mergeCell ref="E206:G206"/>
    <mergeCell ref="E207:G207"/>
    <mergeCell ref="B211:C211"/>
    <mergeCell ref="K211:Q211"/>
    <mergeCell ref="I199:I200"/>
    <mergeCell ref="J199:J200"/>
    <mergeCell ref="K199:K200"/>
    <mergeCell ref="N178:N179"/>
    <mergeCell ref="O178:O179"/>
    <mergeCell ref="B195:G195"/>
    <mergeCell ref="B196:E196"/>
    <mergeCell ref="B197:E197"/>
    <mergeCell ref="B199:B200"/>
    <mergeCell ref="C199:C200"/>
    <mergeCell ref="D199:D200"/>
    <mergeCell ref="E199:E200"/>
    <mergeCell ref="F199:F200"/>
    <mergeCell ref="P134:P135"/>
    <mergeCell ref="P178:P179"/>
    <mergeCell ref="Q178:Q179"/>
    <mergeCell ref="E189:G189"/>
    <mergeCell ref="E190:G190"/>
    <mergeCell ref="B194:C194"/>
    <mergeCell ref="K194:Q194"/>
    <mergeCell ref="I178:I179"/>
    <mergeCell ref="J178:J179"/>
    <mergeCell ref="K178:K179"/>
    <mergeCell ref="O134:O135"/>
    <mergeCell ref="B174:G174"/>
    <mergeCell ref="B175:E175"/>
    <mergeCell ref="B178:B179"/>
    <mergeCell ref="C178:C179"/>
    <mergeCell ref="D178:D179"/>
    <mergeCell ref="E178:E179"/>
    <mergeCell ref="F178:F179"/>
    <mergeCell ref="G178:G179"/>
    <mergeCell ref="L178:L179"/>
    <mergeCell ref="Q134:Q135"/>
    <mergeCell ref="E168:G168"/>
    <mergeCell ref="E169:G169"/>
    <mergeCell ref="B173:C173"/>
    <mergeCell ref="K173:Q173"/>
    <mergeCell ref="I134:I135"/>
    <mergeCell ref="J134:J135"/>
    <mergeCell ref="K134:K135"/>
    <mergeCell ref="L134:L135"/>
    <mergeCell ref="N134:N135"/>
    <mergeCell ref="B134:B135"/>
    <mergeCell ref="C134:C135"/>
    <mergeCell ref="D134:D135"/>
    <mergeCell ref="E134:E135"/>
    <mergeCell ref="F134:F135"/>
    <mergeCell ref="G134:G135"/>
    <mergeCell ref="L117:L118"/>
    <mergeCell ref="N117:N118"/>
    <mergeCell ref="O117:O118"/>
    <mergeCell ref="B130:G130"/>
    <mergeCell ref="B131:E131"/>
    <mergeCell ref="B132:E132"/>
    <mergeCell ref="G117:G118"/>
    <mergeCell ref="P117:P118"/>
    <mergeCell ref="Q117:Q118"/>
    <mergeCell ref="E124:G124"/>
    <mergeCell ref="E125:G125"/>
    <mergeCell ref="B129:C129"/>
    <mergeCell ref="K129:Q129"/>
    <mergeCell ref="I117:I118"/>
    <mergeCell ref="J117:J118"/>
    <mergeCell ref="K117:K118"/>
    <mergeCell ref="N92:N93"/>
    <mergeCell ref="O92:O93"/>
    <mergeCell ref="B113:G113"/>
    <mergeCell ref="B114:E114"/>
    <mergeCell ref="B115:E115"/>
    <mergeCell ref="B117:B118"/>
    <mergeCell ref="C117:C118"/>
    <mergeCell ref="D117:D118"/>
    <mergeCell ref="E117:E118"/>
    <mergeCell ref="F117:F118"/>
    <mergeCell ref="P92:P93"/>
    <mergeCell ref="Q92:Q93"/>
    <mergeCell ref="E107:G107"/>
    <mergeCell ref="E108:G108"/>
    <mergeCell ref="B112:C112"/>
    <mergeCell ref="K112:Q112"/>
    <mergeCell ref="I92:I93"/>
    <mergeCell ref="J92:J93"/>
    <mergeCell ref="K92:K93"/>
    <mergeCell ref="L92:L93"/>
    <mergeCell ref="B92:B93"/>
    <mergeCell ref="C92:C93"/>
    <mergeCell ref="D92:D93"/>
    <mergeCell ref="E92:E93"/>
    <mergeCell ref="F92:F93"/>
    <mergeCell ref="G92:G93"/>
    <mergeCell ref="L73:L74"/>
    <mergeCell ref="N73:N74"/>
    <mergeCell ref="O73:O74"/>
    <mergeCell ref="B88:G88"/>
    <mergeCell ref="B89:E89"/>
    <mergeCell ref="B90:E90"/>
    <mergeCell ref="G73:G74"/>
    <mergeCell ref="P73:P74"/>
    <mergeCell ref="Q73:Q74"/>
    <mergeCell ref="E82:G82"/>
    <mergeCell ref="E83:G83"/>
    <mergeCell ref="B87:C87"/>
    <mergeCell ref="K87:Q87"/>
    <mergeCell ref="I73:I74"/>
    <mergeCell ref="J73:J74"/>
    <mergeCell ref="K73:K74"/>
    <mergeCell ref="N48:N49"/>
    <mergeCell ref="O48:O49"/>
    <mergeCell ref="B69:G69"/>
    <mergeCell ref="B70:E70"/>
    <mergeCell ref="B71:E71"/>
    <mergeCell ref="B73:B74"/>
    <mergeCell ref="C73:C74"/>
    <mergeCell ref="D73:D74"/>
    <mergeCell ref="E73:E74"/>
    <mergeCell ref="F73:F74"/>
    <mergeCell ref="P48:P49"/>
    <mergeCell ref="Q48:Q49"/>
    <mergeCell ref="E63:G63"/>
    <mergeCell ref="E64:G64"/>
    <mergeCell ref="B68:C68"/>
    <mergeCell ref="K68:Q68"/>
    <mergeCell ref="I48:I49"/>
    <mergeCell ref="J48:J49"/>
    <mergeCell ref="K48:K49"/>
    <mergeCell ref="L48:L49"/>
    <mergeCell ref="B48:B49"/>
    <mergeCell ref="C48:C49"/>
    <mergeCell ref="D48:D49"/>
    <mergeCell ref="E48:E49"/>
    <mergeCell ref="F48:F49"/>
    <mergeCell ref="G48:G49"/>
    <mergeCell ref="K29:K30"/>
    <mergeCell ref="L29:L30"/>
    <mergeCell ref="N29:N30"/>
    <mergeCell ref="B44:G44"/>
    <mergeCell ref="B45:E45"/>
    <mergeCell ref="B46:E46"/>
    <mergeCell ref="O29:O30"/>
    <mergeCell ref="P29:P30"/>
    <mergeCell ref="Q29:Q30"/>
    <mergeCell ref="E38:G38"/>
    <mergeCell ref="E39:G39"/>
    <mergeCell ref="B43:C43"/>
    <mergeCell ref="K43:Q43"/>
    <mergeCell ref="G29:G30"/>
    <mergeCell ref="I29:I30"/>
    <mergeCell ref="J29:J30"/>
    <mergeCell ref="B27:E27"/>
    <mergeCell ref="B29:B30"/>
    <mergeCell ref="C29:C30"/>
    <mergeCell ref="D29:D30"/>
    <mergeCell ref="E29:E30"/>
    <mergeCell ref="F29:F30"/>
    <mergeCell ref="K7:K8"/>
    <mergeCell ref="L7:L8"/>
    <mergeCell ref="B24:C24"/>
    <mergeCell ref="K24:Q24"/>
    <mergeCell ref="B25:G25"/>
    <mergeCell ref="B26:E26"/>
    <mergeCell ref="N7:N8"/>
    <mergeCell ref="O7:O8"/>
    <mergeCell ref="P7:P8"/>
    <mergeCell ref="Q7:Q8"/>
    <mergeCell ref="E19:G19"/>
    <mergeCell ref="E20:G20"/>
    <mergeCell ref="G7:G8"/>
    <mergeCell ref="H7:H8"/>
    <mergeCell ref="I7:I8"/>
    <mergeCell ref="J7:J8"/>
    <mergeCell ref="B2:C2"/>
    <mergeCell ref="K2:Q2"/>
    <mergeCell ref="B3:G3"/>
    <mergeCell ref="B4:E4"/>
    <mergeCell ref="B5:E5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2021-01-21T20:27:15Z</dcterms:created>
  <dcterms:modified xsi:type="dcterms:W3CDTF">2021-01-21T20:27:43Z</dcterms:modified>
</cp:coreProperties>
</file>